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dvasquez\Desktop\NITZI I TRIMESTRE  2025\"/>
    </mc:Choice>
  </mc:AlternateContent>
  <bookViews>
    <workbookView xWindow="-120" yWindow="-120" windowWidth="20730" windowHeight="11760"/>
  </bookViews>
  <sheets>
    <sheet name="Cuadro_9 " sheetId="4" r:id="rId1"/>
  </sheets>
  <definedNames>
    <definedName name="_xlnm.Print_Area" localSheetId="0">'Cuadro_9 '!$A$1:$F$79</definedName>
    <definedName name="_xlnm.Print_Titles" localSheetId="0">'Cuadro_9 '!$1:$9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4" l="1"/>
  <c r="D22" i="4"/>
  <c r="E22" i="4"/>
  <c r="F22" i="4"/>
  <c r="C18" i="4" l="1"/>
  <c r="D18" i="4"/>
  <c r="E18" i="4"/>
  <c r="F18" i="4"/>
  <c r="C16" i="4"/>
  <c r="D16" i="4"/>
  <c r="E16" i="4"/>
  <c r="F16" i="4"/>
  <c r="C12" i="4"/>
  <c r="D12" i="4"/>
  <c r="E12" i="4"/>
  <c r="F12" i="4"/>
  <c r="B71" i="4" l="1"/>
  <c r="B70" i="4"/>
  <c r="B69" i="4"/>
  <c r="B68" i="4"/>
  <c r="F67" i="4"/>
  <c r="E67" i="4"/>
  <c r="D67" i="4"/>
  <c r="C67" i="4"/>
  <c r="B66" i="4"/>
  <c r="B65" i="4"/>
  <c r="F64" i="4"/>
  <c r="F63" i="4" s="1"/>
  <c r="E64" i="4"/>
  <c r="D64" i="4"/>
  <c r="C64" i="4"/>
  <c r="B64" i="4"/>
  <c r="E63" i="4"/>
  <c r="D63" i="4"/>
  <c r="C63" i="4"/>
  <c r="B62" i="4"/>
  <c r="B61" i="4" s="1"/>
  <c r="F61" i="4"/>
  <c r="E61" i="4"/>
  <c r="E56" i="4" s="1"/>
  <c r="D61" i="4"/>
  <c r="D56" i="4" s="1"/>
  <c r="C61" i="4"/>
  <c r="C56" i="4" s="1"/>
  <c r="B60" i="4"/>
  <c r="B59" i="4"/>
  <c r="B58" i="4"/>
  <c r="F57" i="4"/>
  <c r="E57" i="4"/>
  <c r="D57" i="4"/>
  <c r="C57" i="4"/>
  <c r="B57" i="4"/>
  <c r="B54" i="4"/>
  <c r="B53" i="4"/>
  <c r="B52" i="4"/>
  <c r="F51" i="4"/>
  <c r="F46" i="4" s="1"/>
  <c r="E51" i="4"/>
  <c r="E46" i="4" s="1"/>
  <c r="D51" i="4"/>
  <c r="D46" i="4" s="1"/>
  <c r="C51" i="4"/>
  <c r="B50" i="4"/>
  <c r="B48" i="4"/>
  <c r="B47" i="4" s="1"/>
  <c r="F47" i="4"/>
  <c r="E47" i="4"/>
  <c r="D47" i="4"/>
  <c r="C47" i="4"/>
  <c r="B45" i="4"/>
  <c r="B44" i="4"/>
  <c r="B43" i="4"/>
  <c r="B42" i="4"/>
  <c r="B20" i="4" s="1"/>
  <c r="B41" i="4"/>
  <c r="B40" i="4"/>
  <c r="B39" i="4"/>
  <c r="F38" i="4"/>
  <c r="F33" i="4" s="1"/>
  <c r="E38" i="4"/>
  <c r="E33" i="4" s="1"/>
  <c r="D38" i="4"/>
  <c r="C38" i="4"/>
  <c r="C33" i="4" s="1"/>
  <c r="B37" i="4"/>
  <c r="B36" i="4"/>
  <c r="B13" i="4" s="1"/>
  <c r="B35" i="4"/>
  <c r="F34" i="4"/>
  <c r="E34" i="4"/>
  <c r="D34" i="4"/>
  <c r="C34" i="4"/>
  <c r="B31" i="4"/>
  <c r="B19" i="4" s="1"/>
  <c r="B30" i="4"/>
  <c r="B29" i="4" s="1"/>
  <c r="F29" i="4"/>
  <c r="E29" i="4"/>
  <c r="D29" i="4"/>
  <c r="C29" i="4"/>
  <c r="C28" i="4"/>
  <c r="B28" i="4" s="1"/>
  <c r="B27" i="4"/>
  <c r="F26" i="4"/>
  <c r="E26" i="4"/>
  <c r="D26" i="4"/>
  <c r="D25" i="4" s="1"/>
  <c r="D24" i="4" s="1"/>
  <c r="F23" i="4"/>
  <c r="E23" i="4"/>
  <c r="D23" i="4"/>
  <c r="C23" i="4"/>
  <c r="F21" i="4"/>
  <c r="E21" i="4"/>
  <c r="D21" i="4"/>
  <c r="C21" i="4"/>
  <c r="B21" i="4"/>
  <c r="F20" i="4"/>
  <c r="E20" i="4"/>
  <c r="D20" i="4"/>
  <c r="C20" i="4"/>
  <c r="F19" i="4"/>
  <c r="E19" i="4"/>
  <c r="D19" i="4"/>
  <c r="C19" i="4"/>
  <c r="F17" i="4"/>
  <c r="E17" i="4"/>
  <c r="D17" i="4"/>
  <c r="C17" i="4"/>
  <c r="F14" i="4"/>
  <c r="E14" i="4"/>
  <c r="D14" i="4"/>
  <c r="F13" i="4"/>
  <c r="E13" i="4"/>
  <c r="D13" i="4"/>
  <c r="C13" i="4"/>
  <c r="E32" i="4" l="1"/>
  <c r="F32" i="4"/>
  <c r="B51" i="4"/>
  <c r="F25" i="4"/>
  <c r="F24" i="4" s="1"/>
  <c r="D55" i="4"/>
  <c r="E55" i="4"/>
  <c r="D15" i="4"/>
  <c r="B23" i="4"/>
  <c r="D11" i="4"/>
  <c r="E11" i="4"/>
  <c r="D33" i="4"/>
  <c r="D32" i="4" s="1"/>
  <c r="C46" i="4"/>
  <c r="C32" i="4" s="1"/>
  <c r="F56" i="4"/>
  <c r="B56" i="4" s="1"/>
  <c r="B38" i="4"/>
  <c r="C15" i="4"/>
  <c r="B22" i="4"/>
  <c r="E15" i="4"/>
  <c r="E10" i="4" s="1"/>
  <c r="B67" i="4"/>
  <c r="B63" i="4" s="1"/>
  <c r="B55" i="4" s="1"/>
  <c r="B18" i="4"/>
  <c r="B15" i="4" s="1"/>
  <c r="E25" i="4"/>
  <c r="E24" i="4" s="1"/>
  <c r="B12" i="4"/>
  <c r="F11" i="4"/>
  <c r="F15" i="4"/>
  <c r="B16" i="4"/>
  <c r="B17" i="4"/>
  <c r="F10" i="4"/>
  <c r="D10" i="4"/>
  <c r="B26" i="4"/>
  <c r="B25" i="4" s="1"/>
  <c r="B24" i="4" s="1"/>
  <c r="B14" i="4"/>
  <c r="B46" i="4"/>
  <c r="F55" i="4"/>
  <c r="C14" i="4"/>
  <c r="C11" i="4" s="1"/>
  <c r="C10" i="4" s="1"/>
  <c r="C26" i="4"/>
  <c r="C25" i="4" s="1"/>
  <c r="C24" i="4" s="1"/>
  <c r="B34" i="4"/>
  <c r="B33" i="4" s="1"/>
  <c r="C55" i="4"/>
  <c r="B11" i="4" l="1"/>
  <c r="B10" i="4"/>
  <c r="B32" i="4"/>
</calcChain>
</file>

<file path=xl/sharedStrings.xml><?xml version="1.0" encoding="utf-8"?>
<sst xmlns="http://schemas.openxmlformats.org/spreadsheetml/2006/main" count="81" uniqueCount="43">
  <si>
    <t>Total</t>
  </si>
  <si>
    <t>Techo</t>
  </si>
  <si>
    <t>Acabados</t>
  </si>
  <si>
    <t>TOTAL</t>
  </si>
  <si>
    <t xml:space="preserve"> Residencial</t>
  </si>
  <si>
    <t>Vivienda individual</t>
  </si>
  <si>
    <t>Dúplex</t>
  </si>
  <si>
    <t>Edificio de apartamento (1)</t>
  </si>
  <si>
    <t>Comercio</t>
  </si>
  <si>
    <t>Depósitos</t>
  </si>
  <si>
    <t>Centros educativos</t>
  </si>
  <si>
    <t>Centros religiosos</t>
  </si>
  <si>
    <t>Otros (2)</t>
  </si>
  <si>
    <t>Arraiján</t>
  </si>
  <si>
    <t xml:space="preserve">Colón </t>
  </si>
  <si>
    <t>La Chorrera</t>
  </si>
  <si>
    <t>Panamá</t>
  </si>
  <si>
    <t>San Miguelito</t>
  </si>
  <si>
    <t xml:space="preserve"> No residencial</t>
  </si>
  <si>
    <t>No residencial</t>
  </si>
  <si>
    <t>Residencial</t>
  </si>
  <si>
    <t>Oficinas</t>
  </si>
  <si>
    <t>Panamá Oeste</t>
  </si>
  <si>
    <t>República de Panamá</t>
  </si>
  <si>
    <t>CONTRALORÍA GENERAL DE LA REPÚBLICA</t>
  </si>
  <si>
    <t>Instituto Nacional de Estadística y Censo</t>
  </si>
  <si>
    <t>Provincia, distrito y tipo de edificación</t>
  </si>
  <si>
    <t xml:space="preserve"> -   Cantidad nula o cero.</t>
  </si>
  <si>
    <t xml:space="preserve">NOTA: Obras que iniciaron el proceso de construcción en el período de referencia. </t>
  </si>
  <si>
    <t>Fundaciones
(Subestructura)</t>
  </si>
  <si>
    <t>Estructuras
(Superestructura)</t>
  </si>
  <si>
    <t>Fuente: Constructoras, inmobiliarias y personas particulares.</t>
  </si>
  <si>
    <t>(P)  Cifras preliminares.</t>
  </si>
  <si>
    <t>(2)  Son edificios y estructuras destinadas a albergues, estacionamientos, galeras para criaderos y ceba de animales, clubes, salas de reuniones, cines,</t>
  </si>
  <si>
    <t>Administración pública</t>
  </si>
  <si>
    <t>San Miguelito: (Continuación)</t>
  </si>
  <si>
    <t xml:space="preserve">Edificio de apartamento </t>
  </si>
  <si>
    <t>Industrias</t>
  </si>
  <si>
    <t>(1)  Incluye cuartos de alquiler y viviendas adosadas.</t>
  </si>
  <si>
    <t xml:space="preserve">      teatros, estadios deportivos y otros para el esparcimiento.</t>
  </si>
  <si>
    <t>Fases de las construcciones nuevas en proceso y culminadas</t>
  </si>
  <si>
    <t>Cuadro 9.  FASES DE LAS CONSTRUCCIONES NUEVAS EN PROCESO Y CULMINADAS EN ALGUNOS DISTRITOS DE LAS PROVINCIAS</t>
  </si>
  <si>
    <t xml:space="preserve"> DE COLÓN, PANAMÁ Y PANAMÁ OESTE, SEGÚN TIPO DE EDIFICACIÓN: I TRIMESTRE 2025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</si>
</sst>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64" formatCode="_(* #,##0.00_);_(* \(#,##0.00\);_(* &quot;-&quot;??_);_(@_)"/>
    <numFmt numFmtId="165" formatCode="_ * #,##0_ ;_ * \-#,##0_ ;_ * &quot;-&quot;_ ;_ @_ "/>
    <numFmt numFmtId="166" formatCode="_-* #,##0\ _$_-;\-* #,##0\ _$_-;_-* &quot;-&quot;\ _$_-;_-@_-"/>
    <numFmt numFmtId="167" formatCode="_ * #,##0.00_ ;_ * \-#,##0.00_ ;_ * &quot;-&quot;??_ ;_ @_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166" fontId="1" fillId="0" borderId="0" applyFont="0" applyFill="0" applyBorder="0" applyAlignment="0" applyProtection="0"/>
    <xf numFmtId="0" fontId="1" fillId="0" borderId="0"/>
    <xf numFmtId="164" fontId="7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165" fontId="3" fillId="2" borderId="0" xfId="2" applyNumberFormat="1" applyFont="1" applyFill="1" applyAlignment="1">
      <alignment horizontal="center"/>
    </xf>
    <xf numFmtId="165" fontId="3" fillId="2" borderId="3" xfId="1" applyNumberFormat="1" applyFont="1" applyFill="1" applyBorder="1"/>
    <xf numFmtId="165" fontId="3" fillId="2" borderId="4" xfId="1" applyNumberFormat="1" applyFont="1" applyFill="1" applyBorder="1"/>
    <xf numFmtId="165" fontId="3" fillId="2" borderId="3" xfId="1" applyNumberFormat="1" applyFont="1" applyFill="1" applyBorder="1" applyAlignment="1">
      <alignment vertical="center"/>
    </xf>
    <xf numFmtId="165" fontId="3" fillId="2" borderId="4" xfId="1" applyNumberFormat="1" applyFont="1" applyFill="1" applyBorder="1" applyAlignment="1">
      <alignment vertical="center"/>
    </xf>
    <xf numFmtId="165" fontId="3" fillId="2" borderId="3" xfId="1" applyNumberFormat="1" applyFont="1" applyFill="1" applyBorder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49" fontId="1" fillId="2" borderId="5" xfId="1" applyNumberFormat="1" applyFill="1" applyBorder="1" applyAlignment="1">
      <alignment horizontal="left" indent="3"/>
    </xf>
    <xf numFmtId="0" fontId="2" fillId="2" borderId="0" xfId="1" applyFont="1" applyFill="1" applyAlignment="1">
      <alignment vertical="center"/>
    </xf>
    <xf numFmtId="165" fontId="2" fillId="2" borderId="0" xfId="1" applyNumberFormat="1" applyFont="1" applyFill="1"/>
    <xf numFmtId="0" fontId="2" fillId="2" borderId="0" xfId="1" applyFont="1" applyFill="1"/>
    <xf numFmtId="49" fontId="1" fillId="2" borderId="5" xfId="1" applyNumberFormat="1" applyFill="1" applyBorder="1" applyAlignment="1">
      <alignment horizontal="left" indent="6"/>
    </xf>
    <xf numFmtId="49" fontId="1" fillId="2" borderId="5" xfId="1" applyNumberFormat="1" applyFill="1" applyBorder="1" applyAlignment="1">
      <alignment horizontal="left" indent="4"/>
    </xf>
    <xf numFmtId="0" fontId="4" fillId="0" borderId="0" xfId="0" applyFont="1"/>
    <xf numFmtId="0" fontId="1" fillId="0" borderId="0" xfId="1" applyAlignment="1">
      <alignment vertical="center"/>
    </xf>
    <xf numFmtId="41" fontId="1" fillId="2" borderId="0" xfId="3" applyNumberFormat="1" applyFont="1" applyFill="1" applyBorder="1" applyAlignment="1">
      <alignment horizontal="left" vertical="center"/>
    </xf>
    <xf numFmtId="49" fontId="1" fillId="2" borderId="0" xfId="1" applyNumberFormat="1" applyFill="1"/>
    <xf numFmtId="0" fontId="6" fillId="0" borderId="0" xfId="1" applyFont="1" applyAlignment="1">
      <alignment vertical="center"/>
    </xf>
    <xf numFmtId="165" fontId="1" fillId="2" borderId="4" xfId="1" applyNumberFormat="1" applyFill="1" applyBorder="1"/>
    <xf numFmtId="49" fontId="1" fillId="2" borderId="1" xfId="1" applyNumberFormat="1" applyFill="1" applyBorder="1" applyAlignment="1">
      <alignment horizontal="left" indent="6"/>
    </xf>
    <xf numFmtId="0" fontId="1" fillId="2" borderId="0" xfId="1" applyFill="1" applyAlignment="1">
      <alignment vertical="center"/>
    </xf>
    <xf numFmtId="0" fontId="1" fillId="2" borderId="0" xfId="1" applyFill="1"/>
    <xf numFmtId="0" fontId="4" fillId="2" borderId="0" xfId="0" applyFont="1" applyFill="1"/>
    <xf numFmtId="0" fontId="5" fillId="2" borderId="0" xfId="0" applyFont="1" applyFill="1"/>
    <xf numFmtId="165" fontId="2" fillId="2" borderId="0" xfId="1" applyNumberFormat="1" applyFont="1" applyFill="1" applyAlignment="1">
      <alignment vertical="center"/>
    </xf>
    <xf numFmtId="0" fontId="6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5" fontId="3" fillId="2" borderId="5" xfId="1" applyNumberFormat="1" applyFont="1" applyFill="1" applyBorder="1"/>
    <xf numFmtId="165" fontId="1" fillId="2" borderId="0" xfId="1" applyNumberFormat="1" applyFill="1"/>
    <xf numFmtId="165" fontId="3" fillId="2" borderId="2" xfId="1" applyNumberFormat="1" applyFont="1" applyFill="1" applyBorder="1" applyAlignment="1">
      <alignment horizontal="center"/>
    </xf>
    <xf numFmtId="165" fontId="3" fillId="2" borderId="0" xfId="1" applyNumberFormat="1" applyFont="1" applyFill="1"/>
    <xf numFmtId="0" fontId="3" fillId="2" borderId="0" xfId="1" applyFont="1" applyFill="1"/>
    <xf numFmtId="165" fontId="1" fillId="2" borderId="3" xfId="1" applyNumberFormat="1" applyFill="1" applyBorder="1" applyAlignment="1">
      <alignment horizontal="center"/>
    </xf>
    <xf numFmtId="1" fontId="1" fillId="2" borderId="0" xfId="1" applyNumberFormat="1" applyFill="1"/>
    <xf numFmtId="165" fontId="1" fillId="2" borderId="0" xfId="2" applyNumberFormat="1" applyFont="1" applyFill="1" applyAlignment="1">
      <alignment horizontal="left" indent="2"/>
    </xf>
    <xf numFmtId="1" fontId="1" fillId="2" borderId="0" xfId="1" applyNumberForma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0" xfId="1" applyFill="1" applyAlignment="1">
      <alignment horizontal="center" vertical="center" wrapText="1"/>
    </xf>
    <xf numFmtId="165" fontId="3" fillId="0" borderId="3" xfId="1" applyNumberFormat="1" applyFont="1" applyBorder="1"/>
    <xf numFmtId="165" fontId="3" fillId="0" borderId="3" xfId="1" applyNumberFormat="1" applyFont="1" applyBorder="1" applyAlignment="1">
      <alignment horizontal="center"/>
    </xf>
    <xf numFmtId="165" fontId="5" fillId="2" borderId="3" xfId="1" applyNumberFormat="1" applyFont="1" applyFill="1" applyBorder="1" applyAlignment="1">
      <alignment horizontal="center"/>
    </xf>
    <xf numFmtId="165" fontId="5" fillId="2" borderId="4" xfId="1" applyNumberFormat="1" applyFont="1" applyFill="1" applyBorder="1" applyAlignment="1">
      <alignment horizontal="center"/>
    </xf>
    <xf numFmtId="165" fontId="1" fillId="2" borderId="4" xfId="1" applyNumberFormat="1" applyFill="1" applyBorder="1" applyAlignment="1">
      <alignment horizontal="center"/>
    </xf>
    <xf numFmtId="165" fontId="3" fillId="0" borderId="4" xfId="1" applyNumberFormat="1" applyFont="1" applyBorder="1" applyAlignment="1">
      <alignment horizontal="center"/>
    </xf>
    <xf numFmtId="167" fontId="4" fillId="2" borderId="0" xfId="0" applyNumberFormat="1" applyFont="1" applyFill="1" applyAlignment="1">
      <alignment horizontal="left" indent="2"/>
    </xf>
    <xf numFmtId="165" fontId="1" fillId="2" borderId="2" xfId="1" applyNumberFormat="1" applyFill="1" applyBorder="1" applyAlignment="1">
      <alignment horizontal="center"/>
    </xf>
    <xf numFmtId="165" fontId="1" fillId="2" borderId="6" xfId="1" applyNumberForma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165" fontId="1" fillId="0" borderId="3" xfId="1" applyNumberFormat="1" applyFill="1" applyBorder="1" applyAlignment="1">
      <alignment horizontal="center"/>
    </xf>
    <xf numFmtId="0" fontId="8" fillId="3" borderId="13" xfId="1" applyFont="1" applyFill="1" applyBorder="1" applyAlignment="1">
      <alignment horizontal="center" vertical="center" wrapText="1"/>
    </xf>
    <xf numFmtId="165" fontId="3" fillId="0" borderId="12" xfId="1" applyNumberFormat="1" applyFont="1" applyBorder="1"/>
    <xf numFmtId="0" fontId="8" fillId="3" borderId="14" xfId="1" applyFont="1" applyFill="1" applyBorder="1" applyAlignment="1">
      <alignment horizontal="center" vertical="center" wrapText="1"/>
    </xf>
    <xf numFmtId="165" fontId="3" fillId="2" borderId="12" xfId="1" applyNumberFormat="1" applyFont="1" applyFill="1" applyBorder="1"/>
    <xf numFmtId="165" fontId="3" fillId="2" borderId="15" xfId="1" applyNumberFormat="1" applyFont="1" applyFill="1" applyBorder="1"/>
    <xf numFmtId="0" fontId="3" fillId="2" borderId="0" xfId="1" applyFont="1" applyFill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 applyBorder="1"/>
    <xf numFmtId="0" fontId="5" fillId="2" borderId="0" xfId="0" applyFont="1" applyFill="1" applyBorder="1"/>
    <xf numFmtId="0" fontId="1" fillId="2" borderId="0" xfId="1" applyFill="1" applyBorder="1" applyAlignment="1">
      <alignment vertical="center"/>
    </xf>
    <xf numFmtId="165" fontId="2" fillId="2" borderId="0" xfId="1" applyNumberFormat="1" applyFont="1" applyFill="1" applyBorder="1" applyAlignment="1">
      <alignment vertical="center"/>
    </xf>
    <xf numFmtId="0" fontId="1" fillId="2" borderId="0" xfId="1" applyNumberFormat="1" applyFont="1" applyFill="1" applyAlignment="1">
      <alignment horizontal="justify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3" borderId="10" xfId="1" applyFont="1" applyFill="1" applyBorder="1" applyAlignment="1">
      <alignment horizontal="center" vertical="center" wrapText="1"/>
    </xf>
    <xf numFmtId="0" fontId="8" fillId="3" borderId="1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1" applyFont="1" applyFill="1" applyAlignment="1">
      <alignment horizontal="center" vertical="center" wrapText="1"/>
    </xf>
  </cellXfs>
  <cellStyles count="7">
    <cellStyle name="Millares [0] 2 2" xfId="3"/>
    <cellStyle name="Millares 2" xfId="5"/>
    <cellStyle name="Normal" xfId="0" builtinId="0"/>
    <cellStyle name="Normal 2" xfId="6"/>
    <cellStyle name="Normal 2 2" xfId="2"/>
    <cellStyle name="Normal 3" xfId="1"/>
    <cellStyle name="Normal 3 2" xfId="4"/>
  </cellStyles>
  <dxfs count="0"/>
  <tableStyles count="0" defaultTableStyle="TableStyleMedium2" defaultPivotStyle="PivotStyleLight16"/>
  <colors>
    <mruColors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69"/>
  <sheetViews>
    <sheetView showGridLines="0" tabSelected="1" zoomScale="98" zoomScaleNormal="98" zoomScaleSheetLayoutView="100" workbookViewId="0">
      <selection activeCell="I27" sqref="I27"/>
    </sheetView>
  </sheetViews>
  <sheetFormatPr baseColWidth="10" defaultColWidth="11.42578125" defaultRowHeight="12.75" x14ac:dyDescent="0.25"/>
  <cols>
    <col min="1" max="1" width="35.28515625" style="17" customWidth="1"/>
    <col min="2" max="2" width="13.5703125" style="2" customWidth="1"/>
    <col min="3" max="3" width="20.5703125" style="1" customWidth="1"/>
    <col min="4" max="4" width="21.5703125" style="1" customWidth="1"/>
    <col min="5" max="5" width="19.5703125" style="1" customWidth="1"/>
    <col min="6" max="6" width="20.28515625" style="1" customWidth="1"/>
    <col min="7" max="7" width="11.42578125" style="51"/>
    <col min="8" max="19" width="11.42578125" style="11"/>
    <col min="20" max="256" width="11.42578125" style="1"/>
    <col min="257" max="257" width="31.85546875" style="1" customWidth="1"/>
    <col min="258" max="258" width="15.140625" style="1" customWidth="1"/>
    <col min="259" max="260" width="20.28515625" style="1" customWidth="1"/>
    <col min="261" max="261" width="16.7109375" style="1" customWidth="1"/>
    <col min="262" max="262" width="15.42578125" style="1" customWidth="1"/>
    <col min="263" max="512" width="11.42578125" style="1"/>
    <col min="513" max="513" width="31.85546875" style="1" customWidth="1"/>
    <col min="514" max="514" width="15.140625" style="1" customWidth="1"/>
    <col min="515" max="516" width="20.28515625" style="1" customWidth="1"/>
    <col min="517" max="517" width="16.7109375" style="1" customWidth="1"/>
    <col min="518" max="518" width="15.42578125" style="1" customWidth="1"/>
    <col min="519" max="768" width="11.42578125" style="1"/>
    <col min="769" max="769" width="31.85546875" style="1" customWidth="1"/>
    <col min="770" max="770" width="15.140625" style="1" customWidth="1"/>
    <col min="771" max="772" width="20.28515625" style="1" customWidth="1"/>
    <col min="773" max="773" width="16.7109375" style="1" customWidth="1"/>
    <col min="774" max="774" width="15.42578125" style="1" customWidth="1"/>
    <col min="775" max="1024" width="11.42578125" style="1"/>
    <col min="1025" max="1025" width="31.85546875" style="1" customWidth="1"/>
    <col min="1026" max="1026" width="15.140625" style="1" customWidth="1"/>
    <col min="1027" max="1028" width="20.28515625" style="1" customWidth="1"/>
    <col min="1029" max="1029" width="16.7109375" style="1" customWidth="1"/>
    <col min="1030" max="1030" width="15.42578125" style="1" customWidth="1"/>
    <col min="1031" max="1280" width="11.42578125" style="1"/>
    <col min="1281" max="1281" width="31.85546875" style="1" customWidth="1"/>
    <col min="1282" max="1282" width="15.140625" style="1" customWidth="1"/>
    <col min="1283" max="1284" width="20.28515625" style="1" customWidth="1"/>
    <col min="1285" max="1285" width="16.7109375" style="1" customWidth="1"/>
    <col min="1286" max="1286" width="15.42578125" style="1" customWidth="1"/>
    <col min="1287" max="1536" width="11.42578125" style="1"/>
    <col min="1537" max="1537" width="31.85546875" style="1" customWidth="1"/>
    <col min="1538" max="1538" width="15.140625" style="1" customWidth="1"/>
    <col min="1539" max="1540" width="20.28515625" style="1" customWidth="1"/>
    <col min="1541" max="1541" width="16.7109375" style="1" customWidth="1"/>
    <col min="1542" max="1542" width="15.42578125" style="1" customWidth="1"/>
    <col min="1543" max="1792" width="11.42578125" style="1"/>
    <col min="1793" max="1793" width="31.85546875" style="1" customWidth="1"/>
    <col min="1794" max="1794" width="15.140625" style="1" customWidth="1"/>
    <col min="1795" max="1796" width="20.28515625" style="1" customWidth="1"/>
    <col min="1797" max="1797" width="16.7109375" style="1" customWidth="1"/>
    <col min="1798" max="1798" width="15.42578125" style="1" customWidth="1"/>
    <col min="1799" max="2048" width="11.42578125" style="1"/>
    <col min="2049" max="2049" width="31.85546875" style="1" customWidth="1"/>
    <col min="2050" max="2050" width="15.140625" style="1" customWidth="1"/>
    <col min="2051" max="2052" width="20.28515625" style="1" customWidth="1"/>
    <col min="2053" max="2053" width="16.7109375" style="1" customWidth="1"/>
    <col min="2054" max="2054" width="15.42578125" style="1" customWidth="1"/>
    <col min="2055" max="2304" width="11.42578125" style="1"/>
    <col min="2305" max="2305" width="31.85546875" style="1" customWidth="1"/>
    <col min="2306" max="2306" width="15.140625" style="1" customWidth="1"/>
    <col min="2307" max="2308" width="20.28515625" style="1" customWidth="1"/>
    <col min="2309" max="2309" width="16.7109375" style="1" customWidth="1"/>
    <col min="2310" max="2310" width="15.42578125" style="1" customWidth="1"/>
    <col min="2311" max="2560" width="11.42578125" style="1"/>
    <col min="2561" max="2561" width="31.85546875" style="1" customWidth="1"/>
    <col min="2562" max="2562" width="15.140625" style="1" customWidth="1"/>
    <col min="2563" max="2564" width="20.28515625" style="1" customWidth="1"/>
    <col min="2565" max="2565" width="16.7109375" style="1" customWidth="1"/>
    <col min="2566" max="2566" width="15.42578125" style="1" customWidth="1"/>
    <col min="2567" max="2816" width="11.42578125" style="1"/>
    <col min="2817" max="2817" width="31.85546875" style="1" customWidth="1"/>
    <col min="2818" max="2818" width="15.140625" style="1" customWidth="1"/>
    <col min="2819" max="2820" width="20.28515625" style="1" customWidth="1"/>
    <col min="2821" max="2821" width="16.7109375" style="1" customWidth="1"/>
    <col min="2822" max="2822" width="15.42578125" style="1" customWidth="1"/>
    <col min="2823" max="3072" width="11.42578125" style="1"/>
    <col min="3073" max="3073" width="31.85546875" style="1" customWidth="1"/>
    <col min="3074" max="3074" width="15.140625" style="1" customWidth="1"/>
    <col min="3075" max="3076" width="20.28515625" style="1" customWidth="1"/>
    <col min="3077" max="3077" width="16.7109375" style="1" customWidth="1"/>
    <col min="3078" max="3078" width="15.42578125" style="1" customWidth="1"/>
    <col min="3079" max="3328" width="11.42578125" style="1"/>
    <col min="3329" max="3329" width="31.85546875" style="1" customWidth="1"/>
    <col min="3330" max="3330" width="15.140625" style="1" customWidth="1"/>
    <col min="3331" max="3332" width="20.28515625" style="1" customWidth="1"/>
    <col min="3333" max="3333" width="16.7109375" style="1" customWidth="1"/>
    <col min="3334" max="3334" width="15.42578125" style="1" customWidth="1"/>
    <col min="3335" max="3584" width="11.42578125" style="1"/>
    <col min="3585" max="3585" width="31.85546875" style="1" customWidth="1"/>
    <col min="3586" max="3586" width="15.140625" style="1" customWidth="1"/>
    <col min="3587" max="3588" width="20.28515625" style="1" customWidth="1"/>
    <col min="3589" max="3589" width="16.7109375" style="1" customWidth="1"/>
    <col min="3590" max="3590" width="15.42578125" style="1" customWidth="1"/>
    <col min="3591" max="3840" width="11.42578125" style="1"/>
    <col min="3841" max="3841" width="31.85546875" style="1" customWidth="1"/>
    <col min="3842" max="3842" width="15.140625" style="1" customWidth="1"/>
    <col min="3843" max="3844" width="20.28515625" style="1" customWidth="1"/>
    <col min="3845" max="3845" width="16.7109375" style="1" customWidth="1"/>
    <col min="3846" max="3846" width="15.42578125" style="1" customWidth="1"/>
    <col min="3847" max="4096" width="11.42578125" style="1"/>
    <col min="4097" max="4097" width="31.85546875" style="1" customWidth="1"/>
    <col min="4098" max="4098" width="15.140625" style="1" customWidth="1"/>
    <col min="4099" max="4100" width="20.28515625" style="1" customWidth="1"/>
    <col min="4101" max="4101" width="16.7109375" style="1" customWidth="1"/>
    <col min="4102" max="4102" width="15.42578125" style="1" customWidth="1"/>
    <col min="4103" max="4352" width="11.42578125" style="1"/>
    <col min="4353" max="4353" width="31.85546875" style="1" customWidth="1"/>
    <col min="4354" max="4354" width="15.140625" style="1" customWidth="1"/>
    <col min="4355" max="4356" width="20.28515625" style="1" customWidth="1"/>
    <col min="4357" max="4357" width="16.7109375" style="1" customWidth="1"/>
    <col min="4358" max="4358" width="15.42578125" style="1" customWidth="1"/>
    <col min="4359" max="4608" width="11.42578125" style="1"/>
    <col min="4609" max="4609" width="31.85546875" style="1" customWidth="1"/>
    <col min="4610" max="4610" width="15.140625" style="1" customWidth="1"/>
    <col min="4611" max="4612" width="20.28515625" style="1" customWidth="1"/>
    <col min="4613" max="4613" width="16.7109375" style="1" customWidth="1"/>
    <col min="4614" max="4614" width="15.42578125" style="1" customWidth="1"/>
    <col min="4615" max="4864" width="11.42578125" style="1"/>
    <col min="4865" max="4865" width="31.85546875" style="1" customWidth="1"/>
    <col min="4866" max="4866" width="15.140625" style="1" customWidth="1"/>
    <col min="4867" max="4868" width="20.28515625" style="1" customWidth="1"/>
    <col min="4869" max="4869" width="16.7109375" style="1" customWidth="1"/>
    <col min="4870" max="4870" width="15.42578125" style="1" customWidth="1"/>
    <col min="4871" max="5120" width="11.42578125" style="1"/>
    <col min="5121" max="5121" width="31.85546875" style="1" customWidth="1"/>
    <col min="5122" max="5122" width="15.140625" style="1" customWidth="1"/>
    <col min="5123" max="5124" width="20.28515625" style="1" customWidth="1"/>
    <col min="5125" max="5125" width="16.7109375" style="1" customWidth="1"/>
    <col min="5126" max="5126" width="15.42578125" style="1" customWidth="1"/>
    <col min="5127" max="5376" width="11.42578125" style="1"/>
    <col min="5377" max="5377" width="31.85546875" style="1" customWidth="1"/>
    <col min="5378" max="5378" width="15.140625" style="1" customWidth="1"/>
    <col min="5379" max="5380" width="20.28515625" style="1" customWidth="1"/>
    <col min="5381" max="5381" width="16.7109375" style="1" customWidth="1"/>
    <col min="5382" max="5382" width="15.42578125" style="1" customWidth="1"/>
    <col min="5383" max="5632" width="11.42578125" style="1"/>
    <col min="5633" max="5633" width="31.85546875" style="1" customWidth="1"/>
    <col min="5634" max="5634" width="15.140625" style="1" customWidth="1"/>
    <col min="5635" max="5636" width="20.28515625" style="1" customWidth="1"/>
    <col min="5637" max="5637" width="16.7109375" style="1" customWidth="1"/>
    <col min="5638" max="5638" width="15.42578125" style="1" customWidth="1"/>
    <col min="5639" max="5888" width="11.42578125" style="1"/>
    <col min="5889" max="5889" width="31.85546875" style="1" customWidth="1"/>
    <col min="5890" max="5890" width="15.140625" style="1" customWidth="1"/>
    <col min="5891" max="5892" width="20.28515625" style="1" customWidth="1"/>
    <col min="5893" max="5893" width="16.7109375" style="1" customWidth="1"/>
    <col min="5894" max="5894" width="15.42578125" style="1" customWidth="1"/>
    <col min="5895" max="6144" width="11.42578125" style="1"/>
    <col min="6145" max="6145" width="31.85546875" style="1" customWidth="1"/>
    <col min="6146" max="6146" width="15.140625" style="1" customWidth="1"/>
    <col min="6147" max="6148" width="20.28515625" style="1" customWidth="1"/>
    <col min="6149" max="6149" width="16.7109375" style="1" customWidth="1"/>
    <col min="6150" max="6150" width="15.42578125" style="1" customWidth="1"/>
    <col min="6151" max="6400" width="11.42578125" style="1"/>
    <col min="6401" max="6401" width="31.85546875" style="1" customWidth="1"/>
    <col min="6402" max="6402" width="15.140625" style="1" customWidth="1"/>
    <col min="6403" max="6404" width="20.28515625" style="1" customWidth="1"/>
    <col min="6405" max="6405" width="16.7109375" style="1" customWidth="1"/>
    <col min="6406" max="6406" width="15.42578125" style="1" customWidth="1"/>
    <col min="6407" max="6656" width="11.42578125" style="1"/>
    <col min="6657" max="6657" width="31.85546875" style="1" customWidth="1"/>
    <col min="6658" max="6658" width="15.140625" style="1" customWidth="1"/>
    <col min="6659" max="6660" width="20.28515625" style="1" customWidth="1"/>
    <col min="6661" max="6661" width="16.7109375" style="1" customWidth="1"/>
    <col min="6662" max="6662" width="15.42578125" style="1" customWidth="1"/>
    <col min="6663" max="6912" width="11.42578125" style="1"/>
    <col min="6913" max="6913" width="31.85546875" style="1" customWidth="1"/>
    <col min="6914" max="6914" width="15.140625" style="1" customWidth="1"/>
    <col min="6915" max="6916" width="20.28515625" style="1" customWidth="1"/>
    <col min="6917" max="6917" width="16.7109375" style="1" customWidth="1"/>
    <col min="6918" max="6918" width="15.42578125" style="1" customWidth="1"/>
    <col min="6919" max="7168" width="11.42578125" style="1"/>
    <col min="7169" max="7169" width="31.85546875" style="1" customWidth="1"/>
    <col min="7170" max="7170" width="15.140625" style="1" customWidth="1"/>
    <col min="7171" max="7172" width="20.28515625" style="1" customWidth="1"/>
    <col min="7173" max="7173" width="16.7109375" style="1" customWidth="1"/>
    <col min="7174" max="7174" width="15.42578125" style="1" customWidth="1"/>
    <col min="7175" max="7424" width="11.42578125" style="1"/>
    <col min="7425" max="7425" width="31.85546875" style="1" customWidth="1"/>
    <col min="7426" max="7426" width="15.140625" style="1" customWidth="1"/>
    <col min="7427" max="7428" width="20.28515625" style="1" customWidth="1"/>
    <col min="7429" max="7429" width="16.7109375" style="1" customWidth="1"/>
    <col min="7430" max="7430" width="15.42578125" style="1" customWidth="1"/>
    <col min="7431" max="7680" width="11.42578125" style="1"/>
    <col min="7681" max="7681" width="31.85546875" style="1" customWidth="1"/>
    <col min="7682" max="7682" width="15.140625" style="1" customWidth="1"/>
    <col min="7683" max="7684" width="20.28515625" style="1" customWidth="1"/>
    <col min="7685" max="7685" width="16.7109375" style="1" customWidth="1"/>
    <col min="7686" max="7686" width="15.42578125" style="1" customWidth="1"/>
    <col min="7687" max="7936" width="11.42578125" style="1"/>
    <col min="7937" max="7937" width="31.85546875" style="1" customWidth="1"/>
    <col min="7938" max="7938" width="15.140625" style="1" customWidth="1"/>
    <col min="7939" max="7940" width="20.28515625" style="1" customWidth="1"/>
    <col min="7941" max="7941" width="16.7109375" style="1" customWidth="1"/>
    <col min="7942" max="7942" width="15.42578125" style="1" customWidth="1"/>
    <col min="7943" max="8192" width="11.42578125" style="1"/>
    <col min="8193" max="8193" width="31.85546875" style="1" customWidth="1"/>
    <col min="8194" max="8194" width="15.140625" style="1" customWidth="1"/>
    <col min="8195" max="8196" width="20.28515625" style="1" customWidth="1"/>
    <col min="8197" max="8197" width="16.7109375" style="1" customWidth="1"/>
    <col min="8198" max="8198" width="15.42578125" style="1" customWidth="1"/>
    <col min="8199" max="8448" width="11.42578125" style="1"/>
    <col min="8449" max="8449" width="31.85546875" style="1" customWidth="1"/>
    <col min="8450" max="8450" width="15.140625" style="1" customWidth="1"/>
    <col min="8451" max="8452" width="20.28515625" style="1" customWidth="1"/>
    <col min="8453" max="8453" width="16.7109375" style="1" customWidth="1"/>
    <col min="8454" max="8454" width="15.42578125" style="1" customWidth="1"/>
    <col min="8455" max="8704" width="11.42578125" style="1"/>
    <col min="8705" max="8705" width="31.85546875" style="1" customWidth="1"/>
    <col min="8706" max="8706" width="15.140625" style="1" customWidth="1"/>
    <col min="8707" max="8708" width="20.28515625" style="1" customWidth="1"/>
    <col min="8709" max="8709" width="16.7109375" style="1" customWidth="1"/>
    <col min="8710" max="8710" width="15.42578125" style="1" customWidth="1"/>
    <col min="8711" max="8960" width="11.42578125" style="1"/>
    <col min="8961" max="8961" width="31.85546875" style="1" customWidth="1"/>
    <col min="8962" max="8962" width="15.140625" style="1" customWidth="1"/>
    <col min="8963" max="8964" width="20.28515625" style="1" customWidth="1"/>
    <col min="8965" max="8965" width="16.7109375" style="1" customWidth="1"/>
    <col min="8966" max="8966" width="15.42578125" style="1" customWidth="1"/>
    <col min="8967" max="9216" width="11.42578125" style="1"/>
    <col min="9217" max="9217" width="31.85546875" style="1" customWidth="1"/>
    <col min="9218" max="9218" width="15.140625" style="1" customWidth="1"/>
    <col min="9219" max="9220" width="20.28515625" style="1" customWidth="1"/>
    <col min="9221" max="9221" width="16.7109375" style="1" customWidth="1"/>
    <col min="9222" max="9222" width="15.42578125" style="1" customWidth="1"/>
    <col min="9223" max="9472" width="11.42578125" style="1"/>
    <col min="9473" max="9473" width="31.85546875" style="1" customWidth="1"/>
    <col min="9474" max="9474" width="15.140625" style="1" customWidth="1"/>
    <col min="9475" max="9476" width="20.28515625" style="1" customWidth="1"/>
    <col min="9477" max="9477" width="16.7109375" style="1" customWidth="1"/>
    <col min="9478" max="9478" width="15.42578125" style="1" customWidth="1"/>
    <col min="9479" max="9728" width="11.42578125" style="1"/>
    <col min="9729" max="9729" width="31.85546875" style="1" customWidth="1"/>
    <col min="9730" max="9730" width="15.140625" style="1" customWidth="1"/>
    <col min="9731" max="9732" width="20.28515625" style="1" customWidth="1"/>
    <col min="9733" max="9733" width="16.7109375" style="1" customWidth="1"/>
    <col min="9734" max="9734" width="15.42578125" style="1" customWidth="1"/>
    <col min="9735" max="9984" width="11.42578125" style="1"/>
    <col min="9985" max="9985" width="31.85546875" style="1" customWidth="1"/>
    <col min="9986" max="9986" width="15.140625" style="1" customWidth="1"/>
    <col min="9987" max="9988" width="20.28515625" style="1" customWidth="1"/>
    <col min="9989" max="9989" width="16.7109375" style="1" customWidth="1"/>
    <col min="9990" max="9990" width="15.42578125" style="1" customWidth="1"/>
    <col min="9991" max="10240" width="11.42578125" style="1"/>
    <col min="10241" max="10241" width="31.85546875" style="1" customWidth="1"/>
    <col min="10242" max="10242" width="15.140625" style="1" customWidth="1"/>
    <col min="10243" max="10244" width="20.28515625" style="1" customWidth="1"/>
    <col min="10245" max="10245" width="16.7109375" style="1" customWidth="1"/>
    <col min="10246" max="10246" width="15.42578125" style="1" customWidth="1"/>
    <col min="10247" max="10496" width="11.42578125" style="1"/>
    <col min="10497" max="10497" width="31.85546875" style="1" customWidth="1"/>
    <col min="10498" max="10498" width="15.140625" style="1" customWidth="1"/>
    <col min="10499" max="10500" width="20.28515625" style="1" customWidth="1"/>
    <col min="10501" max="10501" width="16.7109375" style="1" customWidth="1"/>
    <col min="10502" max="10502" width="15.42578125" style="1" customWidth="1"/>
    <col min="10503" max="10752" width="11.42578125" style="1"/>
    <col min="10753" max="10753" width="31.85546875" style="1" customWidth="1"/>
    <col min="10754" max="10754" width="15.140625" style="1" customWidth="1"/>
    <col min="10755" max="10756" width="20.28515625" style="1" customWidth="1"/>
    <col min="10757" max="10757" width="16.7109375" style="1" customWidth="1"/>
    <col min="10758" max="10758" width="15.42578125" style="1" customWidth="1"/>
    <col min="10759" max="11008" width="11.42578125" style="1"/>
    <col min="11009" max="11009" width="31.85546875" style="1" customWidth="1"/>
    <col min="11010" max="11010" width="15.140625" style="1" customWidth="1"/>
    <col min="11011" max="11012" width="20.28515625" style="1" customWidth="1"/>
    <col min="11013" max="11013" width="16.7109375" style="1" customWidth="1"/>
    <col min="11014" max="11014" width="15.42578125" style="1" customWidth="1"/>
    <col min="11015" max="11264" width="11.42578125" style="1"/>
    <col min="11265" max="11265" width="31.85546875" style="1" customWidth="1"/>
    <col min="11266" max="11266" width="15.140625" style="1" customWidth="1"/>
    <col min="11267" max="11268" width="20.28515625" style="1" customWidth="1"/>
    <col min="11269" max="11269" width="16.7109375" style="1" customWidth="1"/>
    <col min="11270" max="11270" width="15.42578125" style="1" customWidth="1"/>
    <col min="11271" max="11520" width="11.42578125" style="1"/>
    <col min="11521" max="11521" width="31.85546875" style="1" customWidth="1"/>
    <col min="11522" max="11522" width="15.140625" style="1" customWidth="1"/>
    <col min="11523" max="11524" width="20.28515625" style="1" customWidth="1"/>
    <col min="11525" max="11525" width="16.7109375" style="1" customWidth="1"/>
    <col min="11526" max="11526" width="15.42578125" style="1" customWidth="1"/>
    <col min="11527" max="11776" width="11.42578125" style="1"/>
    <col min="11777" max="11777" width="31.85546875" style="1" customWidth="1"/>
    <col min="11778" max="11778" width="15.140625" style="1" customWidth="1"/>
    <col min="11779" max="11780" width="20.28515625" style="1" customWidth="1"/>
    <col min="11781" max="11781" width="16.7109375" style="1" customWidth="1"/>
    <col min="11782" max="11782" width="15.42578125" style="1" customWidth="1"/>
    <col min="11783" max="12032" width="11.42578125" style="1"/>
    <col min="12033" max="12033" width="31.85546875" style="1" customWidth="1"/>
    <col min="12034" max="12034" width="15.140625" style="1" customWidth="1"/>
    <col min="12035" max="12036" width="20.28515625" style="1" customWidth="1"/>
    <col min="12037" max="12037" width="16.7109375" style="1" customWidth="1"/>
    <col min="12038" max="12038" width="15.42578125" style="1" customWidth="1"/>
    <col min="12039" max="12288" width="11.42578125" style="1"/>
    <col min="12289" max="12289" width="31.85546875" style="1" customWidth="1"/>
    <col min="12290" max="12290" width="15.140625" style="1" customWidth="1"/>
    <col min="12291" max="12292" width="20.28515625" style="1" customWidth="1"/>
    <col min="12293" max="12293" width="16.7109375" style="1" customWidth="1"/>
    <col min="12294" max="12294" width="15.42578125" style="1" customWidth="1"/>
    <col min="12295" max="12544" width="11.42578125" style="1"/>
    <col min="12545" max="12545" width="31.85546875" style="1" customWidth="1"/>
    <col min="12546" max="12546" width="15.140625" style="1" customWidth="1"/>
    <col min="12547" max="12548" width="20.28515625" style="1" customWidth="1"/>
    <col min="12549" max="12549" width="16.7109375" style="1" customWidth="1"/>
    <col min="12550" max="12550" width="15.42578125" style="1" customWidth="1"/>
    <col min="12551" max="12800" width="11.42578125" style="1"/>
    <col min="12801" max="12801" width="31.85546875" style="1" customWidth="1"/>
    <col min="12802" max="12802" width="15.140625" style="1" customWidth="1"/>
    <col min="12803" max="12804" width="20.28515625" style="1" customWidth="1"/>
    <col min="12805" max="12805" width="16.7109375" style="1" customWidth="1"/>
    <col min="12806" max="12806" width="15.42578125" style="1" customWidth="1"/>
    <col min="12807" max="13056" width="11.42578125" style="1"/>
    <col min="13057" max="13057" width="31.85546875" style="1" customWidth="1"/>
    <col min="13058" max="13058" width="15.140625" style="1" customWidth="1"/>
    <col min="13059" max="13060" width="20.28515625" style="1" customWidth="1"/>
    <col min="13061" max="13061" width="16.7109375" style="1" customWidth="1"/>
    <col min="13062" max="13062" width="15.42578125" style="1" customWidth="1"/>
    <col min="13063" max="13312" width="11.42578125" style="1"/>
    <col min="13313" max="13313" width="31.85546875" style="1" customWidth="1"/>
    <col min="13314" max="13314" width="15.140625" style="1" customWidth="1"/>
    <col min="13315" max="13316" width="20.28515625" style="1" customWidth="1"/>
    <col min="13317" max="13317" width="16.7109375" style="1" customWidth="1"/>
    <col min="13318" max="13318" width="15.42578125" style="1" customWidth="1"/>
    <col min="13319" max="13568" width="11.42578125" style="1"/>
    <col min="13569" max="13569" width="31.85546875" style="1" customWidth="1"/>
    <col min="13570" max="13570" width="15.140625" style="1" customWidth="1"/>
    <col min="13571" max="13572" width="20.28515625" style="1" customWidth="1"/>
    <col min="13573" max="13573" width="16.7109375" style="1" customWidth="1"/>
    <col min="13574" max="13574" width="15.42578125" style="1" customWidth="1"/>
    <col min="13575" max="13824" width="11.42578125" style="1"/>
    <col min="13825" max="13825" width="31.85546875" style="1" customWidth="1"/>
    <col min="13826" max="13826" width="15.140625" style="1" customWidth="1"/>
    <col min="13827" max="13828" width="20.28515625" style="1" customWidth="1"/>
    <col min="13829" max="13829" width="16.7109375" style="1" customWidth="1"/>
    <col min="13830" max="13830" width="15.42578125" style="1" customWidth="1"/>
    <col min="13831" max="14080" width="11.42578125" style="1"/>
    <col min="14081" max="14081" width="31.85546875" style="1" customWidth="1"/>
    <col min="14082" max="14082" width="15.140625" style="1" customWidth="1"/>
    <col min="14083" max="14084" width="20.28515625" style="1" customWidth="1"/>
    <col min="14085" max="14085" width="16.7109375" style="1" customWidth="1"/>
    <col min="14086" max="14086" width="15.42578125" style="1" customWidth="1"/>
    <col min="14087" max="14336" width="11.42578125" style="1"/>
    <col min="14337" max="14337" width="31.85546875" style="1" customWidth="1"/>
    <col min="14338" max="14338" width="15.140625" style="1" customWidth="1"/>
    <col min="14339" max="14340" width="20.28515625" style="1" customWidth="1"/>
    <col min="14341" max="14341" width="16.7109375" style="1" customWidth="1"/>
    <col min="14342" max="14342" width="15.42578125" style="1" customWidth="1"/>
    <col min="14343" max="14592" width="11.42578125" style="1"/>
    <col min="14593" max="14593" width="31.85546875" style="1" customWidth="1"/>
    <col min="14594" max="14594" width="15.140625" style="1" customWidth="1"/>
    <col min="14595" max="14596" width="20.28515625" style="1" customWidth="1"/>
    <col min="14597" max="14597" width="16.7109375" style="1" customWidth="1"/>
    <col min="14598" max="14598" width="15.42578125" style="1" customWidth="1"/>
    <col min="14599" max="14848" width="11.42578125" style="1"/>
    <col min="14849" max="14849" width="31.85546875" style="1" customWidth="1"/>
    <col min="14850" max="14850" width="15.140625" style="1" customWidth="1"/>
    <col min="14851" max="14852" width="20.28515625" style="1" customWidth="1"/>
    <col min="14853" max="14853" width="16.7109375" style="1" customWidth="1"/>
    <col min="14854" max="14854" width="15.42578125" style="1" customWidth="1"/>
    <col min="14855" max="15104" width="11.42578125" style="1"/>
    <col min="15105" max="15105" width="31.85546875" style="1" customWidth="1"/>
    <col min="15106" max="15106" width="15.140625" style="1" customWidth="1"/>
    <col min="15107" max="15108" width="20.28515625" style="1" customWidth="1"/>
    <col min="15109" max="15109" width="16.7109375" style="1" customWidth="1"/>
    <col min="15110" max="15110" width="15.42578125" style="1" customWidth="1"/>
    <col min="15111" max="15360" width="11.42578125" style="1"/>
    <col min="15361" max="15361" width="31.85546875" style="1" customWidth="1"/>
    <col min="15362" max="15362" width="15.140625" style="1" customWidth="1"/>
    <col min="15363" max="15364" width="20.28515625" style="1" customWidth="1"/>
    <col min="15365" max="15365" width="16.7109375" style="1" customWidth="1"/>
    <col min="15366" max="15366" width="15.42578125" style="1" customWidth="1"/>
    <col min="15367" max="15616" width="11.42578125" style="1"/>
    <col min="15617" max="15617" width="31.85546875" style="1" customWidth="1"/>
    <col min="15618" max="15618" width="15.140625" style="1" customWidth="1"/>
    <col min="15619" max="15620" width="20.28515625" style="1" customWidth="1"/>
    <col min="15621" max="15621" width="16.7109375" style="1" customWidth="1"/>
    <col min="15622" max="15622" width="15.42578125" style="1" customWidth="1"/>
    <col min="15623" max="15872" width="11.42578125" style="1"/>
    <col min="15873" max="15873" width="31.85546875" style="1" customWidth="1"/>
    <col min="15874" max="15874" width="15.140625" style="1" customWidth="1"/>
    <col min="15875" max="15876" width="20.28515625" style="1" customWidth="1"/>
    <col min="15877" max="15877" width="16.7109375" style="1" customWidth="1"/>
    <col min="15878" max="15878" width="15.42578125" style="1" customWidth="1"/>
    <col min="15879" max="16128" width="11.42578125" style="1"/>
    <col min="16129" max="16129" width="31.85546875" style="1" customWidth="1"/>
    <col min="16130" max="16130" width="15.140625" style="1" customWidth="1"/>
    <col min="16131" max="16132" width="20.28515625" style="1" customWidth="1"/>
    <col min="16133" max="16133" width="16.7109375" style="1" customWidth="1"/>
    <col min="16134" max="16134" width="15.42578125" style="1" customWidth="1"/>
    <col min="16135" max="16384" width="11.42578125" style="1"/>
  </cols>
  <sheetData>
    <row r="1" spans="1:35" s="16" customFormat="1" x14ac:dyDescent="0.2">
      <c r="A1" s="74" t="s">
        <v>23</v>
      </c>
      <c r="B1" s="74"/>
      <c r="C1" s="74"/>
      <c r="D1" s="74"/>
      <c r="E1" s="74"/>
      <c r="F1" s="74"/>
      <c r="G1" s="64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5" s="16" customFormat="1" x14ac:dyDescent="0.2">
      <c r="A2" s="75" t="s">
        <v>24</v>
      </c>
      <c r="B2" s="75"/>
      <c r="C2" s="75"/>
      <c r="D2" s="75"/>
      <c r="E2" s="75"/>
      <c r="F2" s="75"/>
      <c r="G2" s="65"/>
      <c r="H2" s="26"/>
      <c r="I2" s="26"/>
      <c r="J2" s="26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</row>
    <row r="3" spans="1:35" s="16" customFormat="1" x14ac:dyDescent="0.2">
      <c r="A3" s="74" t="s">
        <v>25</v>
      </c>
      <c r="B3" s="74"/>
      <c r="C3" s="74"/>
      <c r="D3" s="74"/>
      <c r="E3" s="74"/>
      <c r="F3" s="74"/>
      <c r="G3" s="64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</row>
    <row r="4" spans="1:35" s="16" customFormat="1" x14ac:dyDescent="0.2">
      <c r="A4" s="39"/>
      <c r="B4" s="63"/>
      <c r="C4" s="62"/>
      <c r="D4" s="62"/>
      <c r="E4" s="62"/>
      <c r="F4" s="62"/>
      <c r="G4" s="64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</row>
    <row r="5" spans="1:35" s="17" customFormat="1" ht="16.5" customHeight="1" x14ac:dyDescent="0.25">
      <c r="A5" s="76" t="s">
        <v>41</v>
      </c>
      <c r="B5" s="76"/>
      <c r="C5" s="76"/>
      <c r="D5" s="76"/>
      <c r="E5" s="76"/>
      <c r="F5" s="76"/>
      <c r="G5" s="66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</row>
    <row r="6" spans="1:35" s="17" customFormat="1" ht="15" customHeight="1" x14ac:dyDescent="0.25">
      <c r="A6" s="76" t="s">
        <v>42</v>
      </c>
      <c r="B6" s="76"/>
      <c r="C6" s="76"/>
      <c r="D6" s="76"/>
      <c r="E6" s="76"/>
      <c r="F6" s="76"/>
      <c r="G6" s="66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</row>
    <row r="7" spans="1:35" ht="6" customHeight="1" x14ac:dyDescent="0.25">
      <c r="A7" s="40"/>
      <c r="B7" s="60"/>
      <c r="C7" s="50"/>
      <c r="D7" s="50"/>
      <c r="E7" s="50"/>
      <c r="F7" s="50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</row>
    <row r="8" spans="1:35" ht="19.5" customHeight="1" x14ac:dyDescent="0.25">
      <c r="A8" s="69" t="s">
        <v>26</v>
      </c>
      <c r="B8" s="69" t="s">
        <v>0</v>
      </c>
      <c r="C8" s="71" t="s">
        <v>40</v>
      </c>
      <c r="D8" s="72"/>
      <c r="E8" s="72"/>
      <c r="F8" s="73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</row>
    <row r="9" spans="1:35" ht="39.75" customHeight="1" x14ac:dyDescent="0.25">
      <c r="A9" s="70"/>
      <c r="B9" s="70"/>
      <c r="C9" s="57" t="s">
        <v>29</v>
      </c>
      <c r="D9" s="61" t="s">
        <v>30</v>
      </c>
      <c r="E9" s="55" t="s">
        <v>1</v>
      </c>
      <c r="F9" s="55" t="s">
        <v>2</v>
      </c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</row>
    <row r="10" spans="1:35" ht="28.5" customHeight="1" x14ac:dyDescent="0.2">
      <c r="A10" s="3" t="s">
        <v>3</v>
      </c>
      <c r="B10" s="41">
        <f>+B11+B15</f>
        <v>1240</v>
      </c>
      <c r="C10" s="56">
        <f>+C11+C15</f>
        <v>165</v>
      </c>
      <c r="D10" s="58">
        <f t="shared" ref="D10" si="0">+D11+D15</f>
        <v>750</v>
      </c>
      <c r="E10" s="58">
        <f>+E11+E15</f>
        <v>146</v>
      </c>
      <c r="F10" s="59">
        <f>+F11+F15</f>
        <v>179</v>
      </c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</row>
    <row r="11" spans="1:35" ht="24.95" customHeight="1" x14ac:dyDescent="0.2">
      <c r="A11" s="10" t="s">
        <v>20</v>
      </c>
      <c r="B11" s="6">
        <f>SUM(B12:B14)</f>
        <v>1151</v>
      </c>
      <c r="C11" s="6">
        <f>SUM(C12:C14)</f>
        <v>139</v>
      </c>
      <c r="D11" s="6">
        <f>SUM(D12:D14)</f>
        <v>698</v>
      </c>
      <c r="E11" s="6">
        <f>SUM(E12:E14)</f>
        <v>142</v>
      </c>
      <c r="F11" s="7">
        <f>SUM(F12:F14)</f>
        <v>172</v>
      </c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</row>
    <row r="12" spans="1:35" ht="20.100000000000001" customHeight="1" x14ac:dyDescent="0.2">
      <c r="A12" s="14" t="s">
        <v>5</v>
      </c>
      <c r="B12" s="4">
        <f>+B27+B35+B48+B58+B65</f>
        <v>1063</v>
      </c>
      <c r="C12" s="4">
        <f>+C27+C35+C48+C58+C65</f>
        <v>126</v>
      </c>
      <c r="D12" s="4">
        <f>+D27+D35+D48+D58+D65</f>
        <v>631</v>
      </c>
      <c r="E12" s="4">
        <f>+E27+E35+E48+E58+E65</f>
        <v>138</v>
      </c>
      <c r="F12" s="5">
        <f>+F27+F35+F48+F58+F65</f>
        <v>168</v>
      </c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</row>
    <row r="13" spans="1:35" ht="20.100000000000001" customHeight="1" x14ac:dyDescent="0.2">
      <c r="A13" s="14" t="s">
        <v>6</v>
      </c>
      <c r="B13" s="4">
        <f>+B36+B59</f>
        <v>26</v>
      </c>
      <c r="C13" s="4">
        <f>+C36+C59</f>
        <v>1</v>
      </c>
      <c r="D13" s="4">
        <f>+D36+D59</f>
        <v>25</v>
      </c>
      <c r="E13" s="4">
        <f>+E36+E59</f>
        <v>0</v>
      </c>
      <c r="F13" s="33">
        <f>+F36+F59</f>
        <v>0</v>
      </c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</row>
    <row r="14" spans="1:35" ht="20.100000000000001" customHeight="1" x14ac:dyDescent="0.2">
      <c r="A14" s="14" t="s">
        <v>7</v>
      </c>
      <c r="B14" s="4">
        <f>+B28+B37+B50+B60+B66</f>
        <v>62</v>
      </c>
      <c r="C14" s="4">
        <f>C28+C37+C50+C60+C66</f>
        <v>12</v>
      </c>
      <c r="D14" s="4">
        <f>D28+D37+D50+D60+D66</f>
        <v>42</v>
      </c>
      <c r="E14" s="4">
        <f>E28+E37+E50+E60+E66</f>
        <v>4</v>
      </c>
      <c r="F14" s="5">
        <f>F28+F37+F50+F60+F66</f>
        <v>4</v>
      </c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pans="1:35" ht="24.95" customHeight="1" x14ac:dyDescent="0.2">
      <c r="A15" s="10" t="s">
        <v>19</v>
      </c>
      <c r="B15" s="4">
        <f>SUM(B16:B23)</f>
        <v>89</v>
      </c>
      <c r="C15" s="4">
        <f>SUM(C16:C23)</f>
        <v>26</v>
      </c>
      <c r="D15" s="4">
        <f>SUM(D16:D23)</f>
        <v>52</v>
      </c>
      <c r="E15" s="4">
        <f>SUM(E16:E23)</f>
        <v>4</v>
      </c>
      <c r="F15" s="33">
        <f>SUM(F16:F23)</f>
        <v>7</v>
      </c>
      <c r="G15" s="67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</row>
    <row r="16" spans="1:35" ht="21.75" customHeight="1" x14ac:dyDescent="0.2">
      <c r="A16" s="14" t="s">
        <v>8</v>
      </c>
      <c r="B16" s="4">
        <f>+B30+B39+B52+B62+B68</f>
        <v>38</v>
      </c>
      <c r="C16" s="4">
        <f>+C30+C39+C52+C62+C68</f>
        <v>11</v>
      </c>
      <c r="D16" s="4">
        <f>+D30+D39+D52+D62+D68</f>
        <v>20</v>
      </c>
      <c r="E16" s="4">
        <f>+E30+E39+E52+E62+E68</f>
        <v>4</v>
      </c>
      <c r="F16" s="5">
        <f>+F30+F39+F52+F62+F68</f>
        <v>3</v>
      </c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</row>
    <row r="17" spans="1:35" ht="21.75" customHeight="1" x14ac:dyDescent="0.2">
      <c r="A17" s="14" t="s">
        <v>21</v>
      </c>
      <c r="B17" s="4">
        <f>B40+B69</f>
        <v>5</v>
      </c>
      <c r="C17" s="4">
        <f>C40+C69</f>
        <v>4</v>
      </c>
      <c r="D17" s="4">
        <f>D40+D69</f>
        <v>0</v>
      </c>
      <c r="E17" s="4">
        <f>E40+E69</f>
        <v>0</v>
      </c>
      <c r="F17" s="5">
        <f>F40+F69</f>
        <v>1</v>
      </c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</row>
    <row r="18" spans="1:35" ht="21.75" customHeight="1" x14ac:dyDescent="0.2">
      <c r="A18" s="14" t="s">
        <v>9</v>
      </c>
      <c r="B18" s="4">
        <f>+B41+B53+B70</f>
        <v>20</v>
      </c>
      <c r="C18" s="4">
        <f>+C41+C53+C70</f>
        <v>2</v>
      </c>
      <c r="D18" s="4">
        <f>+D41+D53+D70</f>
        <v>16</v>
      </c>
      <c r="E18" s="4">
        <f>+E41+E53+E70</f>
        <v>0</v>
      </c>
      <c r="F18" s="5">
        <f>+F41+F53+F70</f>
        <v>2</v>
      </c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21.75" customHeight="1" x14ac:dyDescent="0.2">
      <c r="A19" s="14" t="s">
        <v>37</v>
      </c>
      <c r="B19" s="4">
        <f>+B31</f>
        <v>1</v>
      </c>
      <c r="C19" s="4">
        <f>+C31</f>
        <v>0</v>
      </c>
      <c r="D19" s="4">
        <f>+D31</f>
        <v>1</v>
      </c>
      <c r="E19" s="4">
        <f>+E31</f>
        <v>0</v>
      </c>
      <c r="F19" s="5">
        <f>+F31</f>
        <v>0</v>
      </c>
      <c r="H19" s="68"/>
      <c r="I19" s="68"/>
      <c r="J19" s="68"/>
      <c r="K19" s="68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</row>
    <row r="20" spans="1:35" ht="21.75" customHeight="1" x14ac:dyDescent="0.2">
      <c r="A20" s="14" t="s">
        <v>10</v>
      </c>
      <c r="B20" s="4">
        <f>B42</f>
        <v>3</v>
      </c>
      <c r="C20" s="4">
        <f>C42</f>
        <v>2</v>
      </c>
      <c r="D20" s="4">
        <f>D42</f>
        <v>1</v>
      </c>
      <c r="E20" s="4">
        <f t="shared" ref="E20:F21" si="1">E42</f>
        <v>0</v>
      </c>
      <c r="F20" s="5">
        <f t="shared" si="1"/>
        <v>0</v>
      </c>
      <c r="H20" s="68"/>
      <c r="I20" s="68"/>
      <c r="J20" s="68"/>
      <c r="K20" s="68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</row>
    <row r="21" spans="1:35" s="20" customFormat="1" ht="21.75" customHeight="1" x14ac:dyDescent="0.2">
      <c r="A21" s="14" t="s">
        <v>11</v>
      </c>
      <c r="B21" s="4">
        <f>+B43</f>
        <v>8</v>
      </c>
      <c r="C21" s="4">
        <f>C43</f>
        <v>1</v>
      </c>
      <c r="D21" s="4">
        <f>D43</f>
        <v>6</v>
      </c>
      <c r="E21" s="4">
        <f t="shared" si="1"/>
        <v>0</v>
      </c>
      <c r="F21" s="5">
        <f t="shared" si="1"/>
        <v>1</v>
      </c>
      <c r="G21" s="52"/>
      <c r="H21" s="68"/>
      <c r="I21" s="68"/>
      <c r="J21" s="68"/>
      <c r="K21" s="6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</row>
    <row r="22" spans="1:35" s="20" customFormat="1" ht="21.75" customHeight="1" x14ac:dyDescent="0.2">
      <c r="A22" s="14" t="s">
        <v>34</v>
      </c>
      <c r="B22" s="4">
        <f>B44+B54</f>
        <v>8</v>
      </c>
      <c r="C22" s="4">
        <f t="shared" ref="C22:F22" si="2">C44+C54</f>
        <v>4</v>
      </c>
      <c r="D22" s="4">
        <f t="shared" si="2"/>
        <v>4</v>
      </c>
      <c r="E22" s="4">
        <f t="shared" si="2"/>
        <v>0</v>
      </c>
      <c r="F22" s="5">
        <f t="shared" si="2"/>
        <v>0</v>
      </c>
      <c r="G22" s="52"/>
      <c r="H22" s="68"/>
      <c r="I22" s="68"/>
      <c r="J22" s="68"/>
      <c r="K22" s="6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</row>
    <row r="23" spans="1:35" s="20" customFormat="1" ht="21.75" customHeight="1" x14ac:dyDescent="0.2">
      <c r="A23" s="14" t="s">
        <v>12</v>
      </c>
      <c r="B23" s="4">
        <f>B45+B71</f>
        <v>6</v>
      </c>
      <c r="C23" s="4">
        <f>C45+C71</f>
        <v>2</v>
      </c>
      <c r="D23" s="4">
        <f>D45+D71</f>
        <v>4</v>
      </c>
      <c r="E23" s="4">
        <f>E45+E71</f>
        <v>0</v>
      </c>
      <c r="F23" s="5">
        <f>F45+F71</f>
        <v>0</v>
      </c>
      <c r="G23" s="52"/>
      <c r="H23" s="68"/>
      <c r="I23" s="68"/>
      <c r="J23" s="68"/>
      <c r="K23" s="6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</row>
    <row r="24" spans="1:35" ht="23.1" customHeight="1" x14ac:dyDescent="0.2">
      <c r="A24" s="36" t="s">
        <v>14</v>
      </c>
      <c r="B24" s="4">
        <f>B25</f>
        <v>41</v>
      </c>
      <c r="C24" s="4">
        <f>C25</f>
        <v>14</v>
      </c>
      <c r="D24" s="4">
        <f t="shared" ref="D24:F24" si="3">D25</f>
        <v>22</v>
      </c>
      <c r="E24" s="4">
        <f t="shared" si="3"/>
        <v>5</v>
      </c>
      <c r="F24" s="5">
        <f t="shared" si="3"/>
        <v>0</v>
      </c>
      <c r="H24" s="68"/>
      <c r="I24" s="68"/>
      <c r="J24" s="68"/>
      <c r="K24" s="68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</row>
    <row r="25" spans="1:35" ht="21" customHeight="1" x14ac:dyDescent="0.2">
      <c r="A25" s="37" t="s">
        <v>14</v>
      </c>
      <c r="B25" s="42">
        <f>+B26+B29</f>
        <v>41</v>
      </c>
      <c r="C25" s="8">
        <f>+C26+C29</f>
        <v>14</v>
      </c>
      <c r="D25" s="8">
        <f>+D26+D29</f>
        <v>22</v>
      </c>
      <c r="E25" s="8">
        <f>+E26+E29</f>
        <v>5</v>
      </c>
      <c r="F25" s="9">
        <f>+F26+F29</f>
        <v>0</v>
      </c>
      <c r="H25" s="68"/>
      <c r="I25" s="68"/>
      <c r="J25" s="68"/>
      <c r="K25" s="68"/>
      <c r="L25" s="27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1:35" s="2" customFormat="1" ht="24.95" customHeight="1" x14ac:dyDescent="0.2">
      <c r="A26" s="15" t="s">
        <v>4</v>
      </c>
      <c r="B26" s="4">
        <f>SUM(B27:B28)</f>
        <v>37</v>
      </c>
      <c r="C26" s="4">
        <f>SUM(C27:C28)</f>
        <v>14</v>
      </c>
      <c r="D26" s="4">
        <f t="shared" ref="D26:F26" si="4">SUM(D27:D28)</f>
        <v>18</v>
      </c>
      <c r="E26" s="4">
        <f t="shared" si="4"/>
        <v>5</v>
      </c>
      <c r="F26" s="5">
        <f t="shared" si="4"/>
        <v>0</v>
      </c>
      <c r="G26" s="53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</row>
    <row r="27" spans="1:35" ht="18" customHeight="1" x14ac:dyDescent="0.2">
      <c r="A27" s="14" t="s">
        <v>5</v>
      </c>
      <c r="B27" s="8">
        <f>SUM(C27:F27)</f>
        <v>32</v>
      </c>
      <c r="C27" s="35">
        <v>14</v>
      </c>
      <c r="D27" s="35">
        <v>13</v>
      </c>
      <c r="E27" s="35">
        <v>5</v>
      </c>
      <c r="F27" s="45">
        <v>0</v>
      </c>
      <c r="H27" s="27"/>
      <c r="I27" s="27"/>
      <c r="J27" s="27"/>
      <c r="K27" s="27"/>
      <c r="L27" s="27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</row>
    <row r="28" spans="1:35" ht="18" customHeight="1" x14ac:dyDescent="0.2">
      <c r="A28" s="14" t="s">
        <v>36</v>
      </c>
      <c r="B28" s="8">
        <f>SUM(C28:F28)</f>
        <v>5</v>
      </c>
      <c r="C28" s="4">
        <f>SUM(C29:C30)</f>
        <v>0</v>
      </c>
      <c r="D28" s="35">
        <v>5</v>
      </c>
      <c r="E28" s="35">
        <v>0</v>
      </c>
      <c r="F28" s="45">
        <v>0</v>
      </c>
      <c r="H28" s="27"/>
      <c r="I28" s="27"/>
      <c r="J28" s="27"/>
      <c r="K28" s="27"/>
      <c r="L28" s="27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</row>
    <row r="29" spans="1:35" ht="23.1" customHeight="1" x14ac:dyDescent="0.2">
      <c r="A29" s="10" t="s">
        <v>18</v>
      </c>
      <c r="B29" s="4">
        <f>SUM(B30:B31)</f>
        <v>4</v>
      </c>
      <c r="C29" s="4">
        <f>SUM(C30:C31)</f>
        <v>0</v>
      </c>
      <c r="D29" s="4">
        <f>SUM(D30:D31)</f>
        <v>4</v>
      </c>
      <c r="E29" s="4">
        <f>SUM(E30:E31)</f>
        <v>0</v>
      </c>
      <c r="F29" s="5">
        <f>SUM(F30:F31)</f>
        <v>0</v>
      </c>
      <c r="H29" s="27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</row>
    <row r="30" spans="1:35" ht="18" customHeight="1" x14ac:dyDescent="0.2">
      <c r="A30" s="14" t="s">
        <v>8</v>
      </c>
      <c r="B30" s="8">
        <f>SUM(C30:F30)</f>
        <v>3</v>
      </c>
      <c r="C30" s="35">
        <v>0</v>
      </c>
      <c r="D30" s="35">
        <v>3</v>
      </c>
      <c r="E30" s="45">
        <v>0</v>
      </c>
      <c r="F30" s="45">
        <v>0</v>
      </c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</row>
    <row r="31" spans="1:35" ht="18" customHeight="1" x14ac:dyDescent="0.2">
      <c r="A31" s="14" t="s">
        <v>37</v>
      </c>
      <c r="B31" s="8">
        <f t="shared" ref="B31" si="5">SUM(C31:F31)</f>
        <v>1</v>
      </c>
      <c r="C31" s="35">
        <v>0</v>
      </c>
      <c r="D31" s="35">
        <v>1</v>
      </c>
      <c r="E31" s="35">
        <v>0</v>
      </c>
      <c r="F31" s="31">
        <v>0</v>
      </c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</row>
    <row r="32" spans="1:35" ht="23.1" customHeight="1" x14ac:dyDescent="0.2">
      <c r="A32" s="38" t="s">
        <v>16</v>
      </c>
      <c r="B32" s="4">
        <f>B33+B46</f>
        <v>882</v>
      </c>
      <c r="C32" s="4">
        <f>C33+C46</f>
        <v>77</v>
      </c>
      <c r="D32" s="4">
        <f>D33+D46</f>
        <v>665</v>
      </c>
      <c r="E32" s="4">
        <f>E33+E46</f>
        <v>98</v>
      </c>
      <c r="F32" s="5">
        <f>F33+F46</f>
        <v>42</v>
      </c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</row>
    <row r="33" spans="1:35" ht="21" customHeight="1" x14ac:dyDescent="0.2">
      <c r="A33" s="37" t="s">
        <v>16</v>
      </c>
      <c r="B33" s="42">
        <f>+B34+B38</f>
        <v>850</v>
      </c>
      <c r="C33" s="8">
        <f>SUM(C34+C38)</f>
        <v>75</v>
      </c>
      <c r="D33" s="8">
        <f>SUM(D34+D38)</f>
        <v>638</v>
      </c>
      <c r="E33" s="8">
        <f>SUM(E34+E38)</f>
        <v>98</v>
      </c>
      <c r="F33" s="9">
        <f>SUM(F34+F38)</f>
        <v>39</v>
      </c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</row>
    <row r="34" spans="1:35" s="2" customFormat="1" ht="20.25" customHeight="1" x14ac:dyDescent="0.2">
      <c r="A34" s="15" t="s">
        <v>4</v>
      </c>
      <c r="B34" s="4">
        <f>SUM(C34:F34)</f>
        <v>789</v>
      </c>
      <c r="C34" s="4">
        <f>SUM(C35:C37)</f>
        <v>57</v>
      </c>
      <c r="D34" s="4">
        <f t="shared" ref="D34:F34" si="6">SUM(D35:D37)</f>
        <v>605</v>
      </c>
      <c r="E34" s="4">
        <f t="shared" si="6"/>
        <v>95</v>
      </c>
      <c r="F34" s="33">
        <f t="shared" si="6"/>
        <v>32</v>
      </c>
      <c r="G34" s="53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</row>
    <row r="35" spans="1:35" ht="18" customHeight="1" x14ac:dyDescent="0.2">
      <c r="A35" s="14" t="s">
        <v>5</v>
      </c>
      <c r="B35" s="8">
        <f t="shared" ref="B35:B45" si="7">SUM(C35:F35)</f>
        <v>720</v>
      </c>
      <c r="C35" s="35">
        <v>44</v>
      </c>
      <c r="D35" s="35">
        <v>556</v>
      </c>
      <c r="E35" s="35">
        <v>92</v>
      </c>
      <c r="F35" s="45">
        <v>28</v>
      </c>
      <c r="L35" s="27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</row>
    <row r="36" spans="1:35" ht="18" customHeight="1" x14ac:dyDescent="0.2">
      <c r="A36" s="14" t="s">
        <v>6</v>
      </c>
      <c r="B36" s="8">
        <f t="shared" si="7"/>
        <v>24</v>
      </c>
      <c r="C36" s="35">
        <v>1</v>
      </c>
      <c r="D36" s="35">
        <v>23</v>
      </c>
      <c r="E36" s="35">
        <v>0</v>
      </c>
      <c r="F36" s="45">
        <v>0</v>
      </c>
      <c r="L36" s="27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</row>
    <row r="37" spans="1:35" ht="18" customHeight="1" x14ac:dyDescent="0.2">
      <c r="A37" s="14" t="s">
        <v>7</v>
      </c>
      <c r="B37" s="8">
        <f t="shared" si="7"/>
        <v>45</v>
      </c>
      <c r="C37" s="35">
        <v>12</v>
      </c>
      <c r="D37" s="35">
        <v>26</v>
      </c>
      <c r="E37" s="35">
        <v>3</v>
      </c>
      <c r="F37" s="45">
        <v>4</v>
      </c>
      <c r="H37" s="27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</row>
    <row r="38" spans="1:35" ht="17.25" customHeight="1" x14ac:dyDescent="0.2">
      <c r="A38" s="15" t="s">
        <v>18</v>
      </c>
      <c r="B38" s="4">
        <f>SUM(B39:B45)</f>
        <v>61</v>
      </c>
      <c r="C38" s="4">
        <f>SUM(C39:C45)</f>
        <v>18</v>
      </c>
      <c r="D38" s="4">
        <f>SUM(D39:D45)</f>
        <v>33</v>
      </c>
      <c r="E38" s="5">
        <f>SUM(E39:E45)</f>
        <v>3</v>
      </c>
      <c r="F38" s="5">
        <f>SUM(F39:F45)</f>
        <v>7</v>
      </c>
      <c r="H38" s="27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</row>
    <row r="39" spans="1:35" ht="19.5" customHeight="1" x14ac:dyDescent="0.2">
      <c r="A39" s="14" t="s">
        <v>8</v>
      </c>
      <c r="B39" s="8">
        <f t="shared" si="7"/>
        <v>23</v>
      </c>
      <c r="C39" s="35">
        <v>5</v>
      </c>
      <c r="D39" s="35">
        <v>12</v>
      </c>
      <c r="E39" s="35">
        <v>3</v>
      </c>
      <c r="F39" s="31">
        <v>3</v>
      </c>
      <c r="H39" s="27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</row>
    <row r="40" spans="1:35" ht="19.5" customHeight="1" x14ac:dyDescent="0.2">
      <c r="A40" s="14" t="s">
        <v>21</v>
      </c>
      <c r="B40" s="8">
        <f t="shared" si="7"/>
        <v>4</v>
      </c>
      <c r="C40" s="35">
        <v>3</v>
      </c>
      <c r="D40" s="35">
        <v>0</v>
      </c>
      <c r="E40" s="35">
        <v>0</v>
      </c>
      <c r="F40" s="31">
        <v>1</v>
      </c>
      <c r="H40" s="27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</row>
    <row r="41" spans="1:35" ht="19.5" customHeight="1" x14ac:dyDescent="0.2">
      <c r="A41" s="14" t="s">
        <v>9</v>
      </c>
      <c r="B41" s="8">
        <f t="shared" si="7"/>
        <v>14</v>
      </c>
      <c r="C41" s="35">
        <v>2</v>
      </c>
      <c r="D41" s="35">
        <v>10</v>
      </c>
      <c r="E41" s="35">
        <v>0</v>
      </c>
      <c r="F41" s="31">
        <v>2</v>
      </c>
      <c r="H41" s="27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ht="19.5" customHeight="1" x14ac:dyDescent="0.2">
      <c r="A42" s="14" t="s">
        <v>10</v>
      </c>
      <c r="B42" s="8">
        <f t="shared" si="7"/>
        <v>3</v>
      </c>
      <c r="C42" s="35">
        <v>2</v>
      </c>
      <c r="D42" s="35">
        <v>1</v>
      </c>
      <c r="E42" s="35">
        <v>0</v>
      </c>
      <c r="F42" s="31">
        <v>0</v>
      </c>
      <c r="H42" s="27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</row>
    <row r="43" spans="1:35" ht="19.5" customHeight="1" x14ac:dyDescent="0.2">
      <c r="A43" s="14" t="s">
        <v>11</v>
      </c>
      <c r="B43" s="8">
        <f t="shared" si="7"/>
        <v>8</v>
      </c>
      <c r="C43" s="35">
        <v>1</v>
      </c>
      <c r="D43" s="35">
        <v>6</v>
      </c>
      <c r="E43" s="35">
        <v>0</v>
      </c>
      <c r="F43" s="31">
        <v>1</v>
      </c>
      <c r="H43" s="27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</row>
    <row r="44" spans="1:35" ht="19.5" customHeight="1" x14ac:dyDescent="0.2">
      <c r="A44" s="14" t="s">
        <v>34</v>
      </c>
      <c r="B44" s="8">
        <f t="shared" si="7"/>
        <v>5</v>
      </c>
      <c r="C44" s="35">
        <v>4</v>
      </c>
      <c r="D44" s="35">
        <v>1</v>
      </c>
      <c r="E44" s="35">
        <v>0</v>
      </c>
      <c r="F44" s="31">
        <v>0</v>
      </c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</row>
    <row r="45" spans="1:35" ht="19.5" customHeight="1" x14ac:dyDescent="0.2">
      <c r="A45" s="14" t="s">
        <v>12</v>
      </c>
      <c r="B45" s="8">
        <f t="shared" si="7"/>
        <v>4</v>
      </c>
      <c r="C45" s="35">
        <v>1</v>
      </c>
      <c r="D45" s="35">
        <v>3</v>
      </c>
      <c r="E45" s="35">
        <v>0</v>
      </c>
      <c r="F45" s="31">
        <v>0</v>
      </c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  <row r="46" spans="1:35" ht="23.1" customHeight="1" x14ac:dyDescent="0.2">
      <c r="A46" s="37" t="s">
        <v>17</v>
      </c>
      <c r="B46" s="42">
        <f>SUM(B47,B51)</f>
        <v>32</v>
      </c>
      <c r="C46" s="42">
        <f>SUM(C47,C51)</f>
        <v>2</v>
      </c>
      <c r="D46" s="42">
        <f>SUM(D47,D51)</f>
        <v>27</v>
      </c>
      <c r="E46" s="42">
        <f>SUM(E47,E51)</f>
        <v>0</v>
      </c>
      <c r="F46" s="46">
        <f>SUM(F47,F51)</f>
        <v>3</v>
      </c>
      <c r="G46" s="53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</row>
    <row r="47" spans="1:35" ht="21.95" customHeight="1" x14ac:dyDescent="0.2">
      <c r="A47" s="15" t="s">
        <v>20</v>
      </c>
      <c r="B47" s="4">
        <f>SUM(B48+B50)</f>
        <v>25</v>
      </c>
      <c r="C47" s="4">
        <f t="shared" ref="C47:F47" si="8">SUM(C48+C50)</f>
        <v>1</v>
      </c>
      <c r="D47" s="4">
        <f t="shared" si="8"/>
        <v>21</v>
      </c>
      <c r="E47" s="4">
        <f t="shared" si="8"/>
        <v>0</v>
      </c>
      <c r="F47" s="5">
        <f t="shared" si="8"/>
        <v>3</v>
      </c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</row>
    <row r="48" spans="1:35" ht="18" customHeight="1" x14ac:dyDescent="0.2">
      <c r="A48" s="14" t="s">
        <v>5</v>
      </c>
      <c r="B48" s="8">
        <f t="shared" ref="B48:B54" si="9">SUM(C48:F48)</f>
        <v>19</v>
      </c>
      <c r="C48" s="35">
        <v>1</v>
      </c>
      <c r="D48" s="35">
        <v>15</v>
      </c>
      <c r="E48" s="35">
        <v>0</v>
      </c>
      <c r="F48" s="21">
        <v>3</v>
      </c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</row>
    <row r="49" spans="1:35" ht="20.100000000000001" customHeight="1" x14ac:dyDescent="0.2">
      <c r="A49" s="47" t="s">
        <v>35</v>
      </c>
      <c r="B49" s="8"/>
      <c r="C49" s="35"/>
      <c r="D49" s="35"/>
      <c r="E49" s="35"/>
      <c r="F49" s="21"/>
      <c r="H49" s="27"/>
      <c r="I49" s="27"/>
      <c r="J49" s="27"/>
      <c r="K49" s="27"/>
      <c r="L49" s="27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</row>
    <row r="50" spans="1:35" ht="18" customHeight="1" x14ac:dyDescent="0.2">
      <c r="A50" s="14" t="s">
        <v>7</v>
      </c>
      <c r="B50" s="8">
        <f t="shared" si="9"/>
        <v>6</v>
      </c>
      <c r="C50" s="35">
        <v>0</v>
      </c>
      <c r="D50" s="35">
        <v>6</v>
      </c>
      <c r="E50" s="35">
        <v>0</v>
      </c>
      <c r="F50" s="21">
        <v>0</v>
      </c>
      <c r="H50" s="27"/>
      <c r="I50" s="27"/>
      <c r="J50" s="27"/>
      <c r="K50" s="27"/>
      <c r="L50" s="27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</row>
    <row r="51" spans="1:35" ht="21.95" customHeight="1" x14ac:dyDescent="0.2">
      <c r="A51" s="15" t="s">
        <v>19</v>
      </c>
      <c r="B51" s="4">
        <f>SUM(B52:B54)</f>
        <v>7</v>
      </c>
      <c r="C51" s="4">
        <f>SUM(C52:C54)</f>
        <v>1</v>
      </c>
      <c r="D51" s="4">
        <f>SUM(D52:D54)</f>
        <v>6</v>
      </c>
      <c r="E51" s="4">
        <f>SUM(E52:E54)</f>
        <v>0</v>
      </c>
      <c r="F51" s="5">
        <f>SUM(F52:F54)</f>
        <v>0</v>
      </c>
      <c r="H51" s="27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</row>
    <row r="52" spans="1:35" ht="18" customHeight="1" x14ac:dyDescent="0.2">
      <c r="A52" s="14" t="s">
        <v>8</v>
      </c>
      <c r="B52" s="8">
        <f t="shared" si="9"/>
        <v>2</v>
      </c>
      <c r="C52" s="35">
        <v>1</v>
      </c>
      <c r="D52" s="35">
        <v>1</v>
      </c>
      <c r="E52" s="35">
        <v>0</v>
      </c>
      <c r="F52" s="31">
        <v>0</v>
      </c>
      <c r="H52" s="27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</row>
    <row r="53" spans="1:35" ht="18" customHeight="1" x14ac:dyDescent="0.2">
      <c r="A53" s="14" t="s">
        <v>9</v>
      </c>
      <c r="B53" s="8">
        <f t="shared" si="9"/>
        <v>2</v>
      </c>
      <c r="C53" s="35">
        <v>0</v>
      </c>
      <c r="D53" s="35">
        <v>2</v>
      </c>
      <c r="E53" s="35">
        <v>0</v>
      </c>
      <c r="F53" s="31">
        <v>0</v>
      </c>
      <c r="H53" s="27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</row>
    <row r="54" spans="1:35" ht="18" customHeight="1" x14ac:dyDescent="0.2">
      <c r="A54" s="14" t="s">
        <v>34</v>
      </c>
      <c r="B54" s="8">
        <f t="shared" si="9"/>
        <v>3</v>
      </c>
      <c r="C54" s="35">
        <v>0</v>
      </c>
      <c r="D54" s="35">
        <v>3</v>
      </c>
      <c r="E54" s="35">
        <v>0</v>
      </c>
      <c r="F54" s="21">
        <v>0</v>
      </c>
      <c r="H54" s="27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</row>
    <row r="55" spans="1:35" ht="23.1" customHeight="1" x14ac:dyDescent="0.2">
      <c r="A55" s="38" t="s">
        <v>22</v>
      </c>
      <c r="B55" s="4">
        <f>B56+B63</f>
        <v>317</v>
      </c>
      <c r="C55" s="4">
        <f>C56+C63</f>
        <v>74</v>
      </c>
      <c r="D55" s="4">
        <f>D56+D63</f>
        <v>63</v>
      </c>
      <c r="E55" s="30">
        <f>E56+E63</f>
        <v>43</v>
      </c>
      <c r="F55" s="5">
        <f>F56+F63</f>
        <v>137</v>
      </c>
      <c r="H55" s="27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</row>
    <row r="56" spans="1:35" ht="23.25" customHeight="1" x14ac:dyDescent="0.2">
      <c r="A56" s="37" t="s">
        <v>13</v>
      </c>
      <c r="B56" s="8">
        <f>SUM(C56:F56)</f>
        <v>135</v>
      </c>
      <c r="C56" s="43">
        <f>SUM(C57+C61)</f>
        <v>28</v>
      </c>
      <c r="D56" s="43">
        <f>SUM(D57+D61)</f>
        <v>31</v>
      </c>
      <c r="E56" s="43">
        <f>SUM(E57+E61)</f>
        <v>30</v>
      </c>
      <c r="F56" s="44">
        <f>SUM(F57+F61)</f>
        <v>46</v>
      </c>
      <c r="H56" s="27"/>
      <c r="I56" s="27"/>
      <c r="J56" s="27"/>
      <c r="K56" s="27"/>
      <c r="L56" s="27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</row>
    <row r="57" spans="1:35" ht="21" customHeight="1" x14ac:dyDescent="0.2">
      <c r="A57" s="15" t="s">
        <v>4</v>
      </c>
      <c r="B57" s="4">
        <f>SUM(C57:F57)</f>
        <v>132</v>
      </c>
      <c r="C57" s="4">
        <f>SUM(C58:C60)</f>
        <v>27</v>
      </c>
      <c r="D57" s="4">
        <f>SUM(D58:D60)</f>
        <v>30</v>
      </c>
      <c r="E57" s="4">
        <f>SUM(E58:E60)</f>
        <v>29</v>
      </c>
      <c r="F57" s="5">
        <f>SUM(F58:F60)</f>
        <v>46</v>
      </c>
      <c r="H57" s="27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</row>
    <row r="58" spans="1:35" ht="21.95" customHeight="1" x14ac:dyDescent="0.2">
      <c r="A58" s="14" t="s">
        <v>5</v>
      </c>
      <c r="B58" s="8">
        <f t="shared" ref="B58:B60" si="10">SUM(C58:F58)</f>
        <v>125</v>
      </c>
      <c r="C58" s="35">
        <v>27</v>
      </c>
      <c r="D58" s="35">
        <v>23</v>
      </c>
      <c r="E58" s="35">
        <v>29</v>
      </c>
      <c r="F58" s="45">
        <v>46</v>
      </c>
      <c r="H58" s="27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</row>
    <row r="59" spans="1:35" ht="21.95" customHeight="1" x14ac:dyDescent="0.2">
      <c r="A59" s="14" t="s">
        <v>6</v>
      </c>
      <c r="B59" s="8">
        <f t="shared" si="10"/>
        <v>2</v>
      </c>
      <c r="C59" s="35">
        <v>0</v>
      </c>
      <c r="D59" s="35">
        <v>2</v>
      </c>
      <c r="E59" s="35">
        <v>0</v>
      </c>
      <c r="F59" s="45">
        <v>0</v>
      </c>
      <c r="H59" s="27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</row>
    <row r="60" spans="1:35" ht="21.95" customHeight="1" x14ac:dyDescent="0.2">
      <c r="A60" s="14" t="s">
        <v>7</v>
      </c>
      <c r="B60" s="8">
        <f t="shared" si="10"/>
        <v>5</v>
      </c>
      <c r="C60" s="35">
        <v>0</v>
      </c>
      <c r="D60" s="35">
        <v>5</v>
      </c>
      <c r="E60" s="35">
        <v>0</v>
      </c>
      <c r="F60" s="45">
        <v>0</v>
      </c>
      <c r="H60" s="27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</row>
    <row r="61" spans="1:35" ht="24.95" customHeight="1" x14ac:dyDescent="0.2">
      <c r="A61" s="15" t="s">
        <v>18</v>
      </c>
      <c r="B61" s="8">
        <f>SUM(B62:B62)</f>
        <v>3</v>
      </c>
      <c r="C61" s="4">
        <f>SUM(C62:C62)</f>
        <v>1</v>
      </c>
      <c r="D61" s="4">
        <f>SUM(D62:D62)</f>
        <v>1</v>
      </c>
      <c r="E61" s="4">
        <f>SUM(E62:E62)</f>
        <v>1</v>
      </c>
      <c r="F61" s="5">
        <f>SUM(F62:F62)</f>
        <v>0</v>
      </c>
      <c r="H61" s="27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</row>
    <row r="62" spans="1:35" ht="21.95" customHeight="1" x14ac:dyDescent="0.2">
      <c r="A62" s="14" t="s">
        <v>8</v>
      </c>
      <c r="B62" s="8">
        <f t="shared" ref="B62" si="11">SUM(C62:F62)</f>
        <v>3</v>
      </c>
      <c r="C62" s="35">
        <v>1</v>
      </c>
      <c r="D62" s="35">
        <v>1</v>
      </c>
      <c r="E62" s="35">
        <v>1</v>
      </c>
      <c r="F62" s="21">
        <v>0</v>
      </c>
      <c r="H62" s="27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</row>
    <row r="63" spans="1:35" ht="23.1" customHeight="1" x14ac:dyDescent="0.2">
      <c r="A63" s="37" t="s">
        <v>15</v>
      </c>
      <c r="B63" s="8">
        <f>SUM(B64+B67)</f>
        <v>182</v>
      </c>
      <c r="C63" s="8">
        <f>SUM(C64+C67)</f>
        <v>46</v>
      </c>
      <c r="D63" s="8">
        <f>SUM(D64+D67)</f>
        <v>32</v>
      </c>
      <c r="E63" s="8">
        <f>SUM(E64+E67)</f>
        <v>13</v>
      </c>
      <c r="F63" s="9">
        <f>SUM(F64+F67)</f>
        <v>91</v>
      </c>
      <c r="H63" s="27"/>
      <c r="I63" s="27"/>
      <c r="J63" s="27"/>
      <c r="K63" s="27"/>
      <c r="L63" s="27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</row>
    <row r="64" spans="1:35" ht="24.95" customHeight="1" x14ac:dyDescent="0.2">
      <c r="A64" s="15" t="s">
        <v>4</v>
      </c>
      <c r="B64" s="8">
        <f>SUM(C64:F64)</f>
        <v>168</v>
      </c>
      <c r="C64" s="4">
        <f>SUM(C65:C66)</f>
        <v>40</v>
      </c>
      <c r="D64" s="4">
        <f>SUM(D65:D66)</f>
        <v>24</v>
      </c>
      <c r="E64" s="4">
        <f>SUM(E65:E66)</f>
        <v>13</v>
      </c>
      <c r="F64" s="5">
        <f>SUM(F65:F66)</f>
        <v>91</v>
      </c>
      <c r="H64" s="27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</row>
    <row r="65" spans="1:35" ht="21.95" customHeight="1" x14ac:dyDescent="0.2">
      <c r="A65" s="14" t="s">
        <v>5</v>
      </c>
      <c r="B65" s="8">
        <f t="shared" ref="B65:B66" si="12">SUM(C65:F65)</f>
        <v>167</v>
      </c>
      <c r="C65" s="35">
        <v>40</v>
      </c>
      <c r="D65" s="35">
        <v>24</v>
      </c>
      <c r="E65" s="35">
        <v>12</v>
      </c>
      <c r="F65" s="45">
        <v>91</v>
      </c>
      <c r="H65" s="27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</row>
    <row r="66" spans="1:35" ht="21.95" customHeight="1" x14ac:dyDescent="0.2">
      <c r="A66" s="14" t="s">
        <v>7</v>
      </c>
      <c r="B66" s="8">
        <f t="shared" si="12"/>
        <v>1</v>
      </c>
      <c r="C66" s="35">
        <v>0</v>
      </c>
      <c r="D66" s="35">
        <v>0</v>
      </c>
      <c r="E66" s="35">
        <v>1</v>
      </c>
      <c r="F66" s="45">
        <v>0</v>
      </c>
      <c r="H66" s="27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</row>
    <row r="67" spans="1:35" ht="21.95" customHeight="1" x14ac:dyDescent="0.2">
      <c r="A67" s="15" t="s">
        <v>18</v>
      </c>
      <c r="B67" s="8">
        <f>SUM(B68:B71)</f>
        <v>14</v>
      </c>
      <c r="C67" s="8">
        <f>SUM(C68:C71)</f>
        <v>6</v>
      </c>
      <c r="D67" s="8">
        <f>SUM(D68:D71)</f>
        <v>8</v>
      </c>
      <c r="E67" s="8">
        <f>SUM(E68:E71)</f>
        <v>0</v>
      </c>
      <c r="F67" s="9">
        <f>SUM(F68:F71)</f>
        <v>0</v>
      </c>
      <c r="H67" s="27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</row>
    <row r="68" spans="1:35" ht="21.95" customHeight="1" x14ac:dyDescent="0.2">
      <c r="A68" s="14" t="s">
        <v>8</v>
      </c>
      <c r="B68" s="8">
        <f t="shared" ref="B68:B71" si="13">SUM(C68:F68)</f>
        <v>7</v>
      </c>
      <c r="C68" s="35">
        <v>4</v>
      </c>
      <c r="D68" s="35">
        <v>3</v>
      </c>
      <c r="E68" s="35">
        <v>0</v>
      </c>
      <c r="F68" s="45">
        <v>0</v>
      </c>
      <c r="H68" s="27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</row>
    <row r="69" spans="1:35" ht="21.95" customHeight="1" x14ac:dyDescent="0.2">
      <c r="A69" s="14" t="s">
        <v>21</v>
      </c>
      <c r="B69" s="8">
        <f t="shared" si="13"/>
        <v>1</v>
      </c>
      <c r="C69" s="35">
        <v>1</v>
      </c>
      <c r="D69" s="35">
        <v>0</v>
      </c>
      <c r="E69" s="35">
        <v>0</v>
      </c>
      <c r="F69" s="45">
        <v>0</v>
      </c>
      <c r="H69" s="27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</row>
    <row r="70" spans="1:35" ht="21.95" customHeight="1" x14ac:dyDescent="0.2">
      <c r="A70" s="14" t="s">
        <v>9</v>
      </c>
      <c r="B70" s="8">
        <f t="shared" si="13"/>
        <v>4</v>
      </c>
      <c r="C70" s="35">
        <v>0</v>
      </c>
      <c r="D70" s="35">
        <v>4</v>
      </c>
      <c r="E70" s="35">
        <v>0</v>
      </c>
      <c r="F70" s="45">
        <v>0</v>
      </c>
      <c r="H70" s="27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</row>
    <row r="71" spans="1:35" ht="21.95" customHeight="1" x14ac:dyDescent="0.2">
      <c r="A71" s="14" t="s">
        <v>12</v>
      </c>
      <c r="B71" s="8">
        <f t="shared" si="13"/>
        <v>2</v>
      </c>
      <c r="C71" s="54">
        <v>1</v>
      </c>
      <c r="D71" s="35">
        <v>1</v>
      </c>
      <c r="E71" s="35">
        <v>0</v>
      </c>
      <c r="F71" s="45">
        <v>0</v>
      </c>
      <c r="H71" s="27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</row>
    <row r="72" spans="1:35" ht="7.5" customHeight="1" x14ac:dyDescent="0.2">
      <c r="A72" s="22"/>
      <c r="B72" s="32"/>
      <c r="C72" s="48"/>
      <c r="D72" s="48"/>
      <c r="E72" s="48"/>
      <c r="F72" s="49"/>
      <c r="H72" s="27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</row>
    <row r="73" spans="1:35" ht="25.5" customHeight="1" x14ac:dyDescent="0.2">
      <c r="A73" s="19" t="s">
        <v>28</v>
      </c>
      <c r="B73" s="33"/>
      <c r="C73" s="12"/>
      <c r="D73" s="12"/>
      <c r="E73" s="12"/>
      <c r="F73" s="12"/>
      <c r="G73" s="67"/>
      <c r="H73" s="27"/>
      <c r="I73" s="27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</row>
    <row r="74" spans="1:35" ht="12.95" customHeight="1" x14ac:dyDescent="0.25">
      <c r="A74" s="23" t="s">
        <v>38</v>
      </c>
      <c r="B74" s="29"/>
      <c r="C74" s="11"/>
      <c r="D74" s="11"/>
      <c r="E74" s="11"/>
      <c r="F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</row>
    <row r="75" spans="1:35" ht="12.95" customHeight="1" x14ac:dyDescent="0.2">
      <c r="A75" s="24" t="s">
        <v>33</v>
      </c>
      <c r="B75" s="34"/>
      <c r="C75" s="13"/>
      <c r="D75" s="13"/>
      <c r="E75" s="13"/>
      <c r="F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</row>
    <row r="76" spans="1:35" ht="12.95" customHeight="1" x14ac:dyDescent="0.2">
      <c r="A76" s="24" t="s">
        <v>39</v>
      </c>
      <c r="B76" s="34"/>
      <c r="C76" s="13"/>
      <c r="D76" s="13"/>
      <c r="E76" s="13"/>
      <c r="F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</row>
    <row r="77" spans="1:35" ht="12.95" customHeight="1" x14ac:dyDescent="0.25">
      <c r="A77" s="18" t="s">
        <v>27</v>
      </c>
      <c r="B77" s="29"/>
      <c r="C77" s="11"/>
      <c r="D77" s="11"/>
      <c r="E77" s="11"/>
      <c r="F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</row>
    <row r="78" spans="1:35" ht="12.95" customHeight="1" x14ac:dyDescent="0.25">
      <c r="A78" s="23" t="s">
        <v>32</v>
      </c>
      <c r="B78" s="29"/>
      <c r="C78" s="11"/>
      <c r="D78" s="11"/>
      <c r="E78" s="11"/>
      <c r="F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</row>
    <row r="79" spans="1:35" x14ac:dyDescent="0.25">
      <c r="A79" s="23" t="s">
        <v>31</v>
      </c>
      <c r="B79" s="29"/>
      <c r="C79" s="11"/>
      <c r="D79" s="11"/>
      <c r="E79" s="11"/>
      <c r="F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</row>
    <row r="80" spans="1:35" x14ac:dyDescent="0.25">
      <c r="A80" s="23"/>
      <c r="B80" s="29"/>
      <c r="C80" s="11"/>
      <c r="D80" s="11"/>
      <c r="E80" s="11"/>
      <c r="F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35" x14ac:dyDescent="0.25">
      <c r="A81" s="23"/>
      <c r="B81" s="29"/>
      <c r="C81" s="11"/>
      <c r="D81" s="11"/>
      <c r="E81" s="11"/>
      <c r="F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</row>
    <row r="82" spans="1:35" x14ac:dyDescent="0.25">
      <c r="A82" s="23"/>
      <c r="B82" s="29"/>
      <c r="C82" s="11"/>
      <c r="D82" s="11"/>
      <c r="E82" s="11"/>
      <c r="F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</row>
    <row r="83" spans="1:35" x14ac:dyDescent="0.25">
      <c r="A83" s="23"/>
      <c r="B83" s="29"/>
      <c r="C83" s="11"/>
      <c r="D83" s="11"/>
      <c r="E83" s="11"/>
      <c r="F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</row>
    <row r="84" spans="1:35" x14ac:dyDescent="0.25">
      <c r="A84" s="23"/>
      <c r="B84" s="29"/>
      <c r="C84" s="11"/>
      <c r="D84" s="11"/>
      <c r="E84" s="11"/>
      <c r="F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</row>
    <row r="85" spans="1:35" x14ac:dyDescent="0.25">
      <c r="A85" s="23"/>
      <c r="B85" s="29"/>
      <c r="C85" s="11"/>
      <c r="D85" s="11"/>
      <c r="E85" s="11"/>
      <c r="F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</row>
    <row r="86" spans="1:35" x14ac:dyDescent="0.25">
      <c r="A86" s="23"/>
      <c r="B86" s="29"/>
      <c r="C86" s="11"/>
      <c r="D86" s="11"/>
      <c r="E86" s="11"/>
      <c r="F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</row>
    <row r="87" spans="1:35" x14ac:dyDescent="0.25">
      <c r="A87" s="23"/>
      <c r="B87" s="29"/>
      <c r="C87" s="11"/>
      <c r="D87" s="11"/>
      <c r="E87" s="11"/>
      <c r="F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</row>
    <row r="88" spans="1:35" x14ac:dyDescent="0.25">
      <c r="A88" s="23"/>
      <c r="B88" s="29"/>
      <c r="C88" s="11"/>
      <c r="D88" s="11"/>
      <c r="E88" s="11"/>
      <c r="F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</row>
    <row r="89" spans="1:35" x14ac:dyDescent="0.25">
      <c r="A89" s="23"/>
      <c r="B89" s="29"/>
      <c r="C89" s="11"/>
      <c r="D89" s="11"/>
      <c r="E89" s="11"/>
      <c r="F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</row>
    <row r="90" spans="1:35" x14ac:dyDescent="0.25">
      <c r="A90" s="23"/>
      <c r="B90" s="29"/>
      <c r="C90" s="11"/>
      <c r="D90" s="11"/>
      <c r="E90" s="11"/>
      <c r="F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</row>
    <row r="91" spans="1:35" x14ac:dyDescent="0.25">
      <c r="A91" s="23"/>
      <c r="B91" s="29"/>
      <c r="C91" s="11"/>
      <c r="D91" s="11"/>
      <c r="E91" s="11"/>
      <c r="F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</row>
    <row r="92" spans="1:35" x14ac:dyDescent="0.25">
      <c r="A92" s="23"/>
      <c r="B92" s="29"/>
      <c r="C92" s="11"/>
      <c r="D92" s="11"/>
      <c r="E92" s="11"/>
      <c r="F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</row>
    <row r="93" spans="1:35" x14ac:dyDescent="0.25">
      <c r="A93" s="23"/>
      <c r="B93" s="29"/>
      <c r="C93" s="11"/>
      <c r="D93" s="11"/>
      <c r="E93" s="11"/>
      <c r="F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</row>
    <row r="94" spans="1:35" x14ac:dyDescent="0.25">
      <c r="A94" s="23"/>
      <c r="B94" s="29"/>
      <c r="C94" s="11"/>
      <c r="D94" s="11"/>
      <c r="E94" s="11"/>
      <c r="F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</row>
    <row r="95" spans="1:35" x14ac:dyDescent="0.25">
      <c r="A95" s="23"/>
      <c r="B95" s="29"/>
      <c r="C95" s="11"/>
      <c r="D95" s="11"/>
      <c r="E95" s="11"/>
      <c r="F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</row>
    <row r="96" spans="1:35" x14ac:dyDescent="0.25">
      <c r="A96" s="23"/>
      <c r="B96" s="29"/>
      <c r="C96" s="11"/>
      <c r="D96" s="11"/>
      <c r="E96" s="11"/>
      <c r="F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</row>
    <row r="97" spans="1:35" x14ac:dyDescent="0.25">
      <c r="A97" s="23"/>
      <c r="B97" s="29"/>
      <c r="C97" s="11"/>
      <c r="D97" s="11"/>
      <c r="E97" s="11"/>
      <c r="F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</row>
    <row r="98" spans="1:35" x14ac:dyDescent="0.25">
      <c r="A98" s="23"/>
      <c r="B98" s="29"/>
      <c r="C98" s="11"/>
      <c r="D98" s="11"/>
      <c r="E98" s="11"/>
      <c r="F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</row>
    <row r="99" spans="1:35" x14ac:dyDescent="0.25">
      <c r="A99" s="23"/>
      <c r="B99" s="29"/>
      <c r="C99" s="11"/>
      <c r="D99" s="11"/>
      <c r="E99" s="11"/>
      <c r="F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</row>
    <row r="100" spans="1:35" x14ac:dyDescent="0.25">
      <c r="A100" s="23"/>
      <c r="B100" s="29"/>
      <c r="C100" s="11"/>
      <c r="D100" s="11"/>
      <c r="E100" s="11"/>
      <c r="F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</row>
    <row r="101" spans="1:35" x14ac:dyDescent="0.25">
      <c r="A101" s="23"/>
      <c r="B101" s="29"/>
      <c r="C101" s="11"/>
      <c r="D101" s="11"/>
      <c r="E101" s="11"/>
      <c r="F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</row>
    <row r="102" spans="1:35" x14ac:dyDescent="0.25">
      <c r="A102" s="23"/>
      <c r="B102" s="29"/>
      <c r="C102" s="11"/>
      <c r="D102" s="11"/>
      <c r="E102" s="11"/>
      <c r="F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</row>
    <row r="103" spans="1:35" x14ac:dyDescent="0.25">
      <c r="A103" s="23"/>
      <c r="B103" s="29"/>
      <c r="C103" s="11"/>
      <c r="D103" s="11"/>
      <c r="E103" s="11"/>
      <c r="F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</row>
    <row r="104" spans="1:35" x14ac:dyDescent="0.25">
      <c r="A104" s="23"/>
      <c r="B104" s="29"/>
      <c r="C104" s="11"/>
      <c r="D104" s="11"/>
      <c r="E104" s="11"/>
      <c r="F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</row>
    <row r="105" spans="1:35" x14ac:dyDescent="0.25">
      <c r="A105" s="23"/>
      <c r="B105" s="29"/>
      <c r="C105" s="11"/>
      <c r="D105" s="11"/>
      <c r="E105" s="11"/>
      <c r="F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</row>
    <row r="106" spans="1:35" x14ac:dyDescent="0.25">
      <c r="A106" s="23"/>
      <c r="B106" s="29"/>
      <c r="C106" s="11"/>
      <c r="D106" s="11"/>
      <c r="E106" s="11"/>
      <c r="F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</row>
    <row r="107" spans="1:35" x14ac:dyDescent="0.25">
      <c r="A107" s="23"/>
      <c r="B107" s="29"/>
      <c r="C107" s="11"/>
      <c r="D107" s="11"/>
      <c r="E107" s="11"/>
      <c r="F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</row>
    <row r="108" spans="1:35" x14ac:dyDescent="0.25">
      <c r="A108" s="23"/>
      <c r="B108" s="29"/>
      <c r="C108" s="11"/>
      <c r="D108" s="11"/>
      <c r="E108" s="11"/>
      <c r="F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</row>
    <row r="109" spans="1:35" x14ac:dyDescent="0.25">
      <c r="A109" s="23"/>
      <c r="B109" s="29"/>
      <c r="C109" s="11"/>
      <c r="D109" s="11"/>
      <c r="E109" s="11"/>
      <c r="F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</row>
    <row r="110" spans="1:35" x14ac:dyDescent="0.25">
      <c r="A110" s="23"/>
      <c r="B110" s="29"/>
      <c r="C110" s="11"/>
      <c r="D110" s="11"/>
      <c r="E110" s="11"/>
      <c r="F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</row>
    <row r="111" spans="1:35" x14ac:dyDescent="0.25">
      <c r="A111" s="23"/>
      <c r="B111" s="29"/>
      <c r="C111" s="11"/>
      <c r="D111" s="11"/>
      <c r="E111" s="11"/>
      <c r="F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</row>
    <row r="112" spans="1:35" x14ac:dyDescent="0.25">
      <c r="A112" s="23"/>
      <c r="B112" s="29"/>
      <c r="C112" s="11"/>
      <c r="D112" s="11"/>
      <c r="E112" s="11"/>
      <c r="F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</row>
    <row r="113" spans="1:35" x14ac:dyDescent="0.25">
      <c r="A113" s="23"/>
      <c r="B113" s="29"/>
      <c r="C113" s="11"/>
      <c r="D113" s="11"/>
      <c r="E113" s="11"/>
      <c r="F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</row>
    <row r="114" spans="1:35" x14ac:dyDescent="0.25">
      <c r="A114" s="23"/>
      <c r="B114" s="29"/>
      <c r="C114" s="11"/>
      <c r="D114" s="11"/>
      <c r="E114" s="11"/>
      <c r="F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</row>
    <row r="115" spans="1:35" x14ac:dyDescent="0.25">
      <c r="A115" s="23"/>
      <c r="B115" s="29"/>
      <c r="C115" s="11"/>
      <c r="D115" s="11"/>
      <c r="E115" s="11"/>
      <c r="F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</row>
    <row r="116" spans="1:35" x14ac:dyDescent="0.25">
      <c r="A116" s="23"/>
      <c r="B116" s="29"/>
      <c r="C116" s="11"/>
      <c r="D116" s="11"/>
      <c r="E116" s="11"/>
      <c r="F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</row>
    <row r="117" spans="1:35" x14ac:dyDescent="0.25">
      <c r="A117" s="23"/>
      <c r="B117" s="29"/>
      <c r="C117" s="11"/>
      <c r="D117" s="11"/>
      <c r="E117" s="11"/>
      <c r="F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</row>
    <row r="118" spans="1:35" x14ac:dyDescent="0.25">
      <c r="A118" s="23"/>
      <c r="B118" s="29"/>
      <c r="C118" s="11"/>
      <c r="D118" s="11"/>
      <c r="E118" s="11"/>
      <c r="F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</row>
    <row r="119" spans="1:35" x14ac:dyDescent="0.25">
      <c r="A119" s="23"/>
      <c r="B119" s="29"/>
      <c r="C119" s="11"/>
      <c r="D119" s="11"/>
      <c r="E119" s="11"/>
      <c r="F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</row>
    <row r="120" spans="1:35" x14ac:dyDescent="0.25">
      <c r="A120" s="23"/>
      <c r="B120" s="29"/>
      <c r="C120" s="11"/>
      <c r="D120" s="11"/>
      <c r="E120" s="11"/>
      <c r="F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</row>
    <row r="121" spans="1:35" x14ac:dyDescent="0.25">
      <c r="A121" s="23"/>
      <c r="B121" s="29"/>
      <c r="C121" s="11"/>
      <c r="D121" s="11"/>
      <c r="E121" s="11"/>
      <c r="F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</row>
    <row r="122" spans="1:35" x14ac:dyDescent="0.25">
      <c r="A122" s="23"/>
      <c r="B122" s="29"/>
      <c r="C122" s="11"/>
      <c r="D122" s="11"/>
      <c r="E122" s="11"/>
      <c r="F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</row>
    <row r="123" spans="1:35" x14ac:dyDescent="0.25">
      <c r="A123" s="23"/>
      <c r="B123" s="29"/>
      <c r="C123" s="11"/>
      <c r="D123" s="11"/>
      <c r="E123" s="11"/>
      <c r="F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</row>
    <row r="124" spans="1:35" x14ac:dyDescent="0.25">
      <c r="A124" s="23"/>
      <c r="B124" s="29"/>
      <c r="C124" s="11"/>
      <c r="D124" s="11"/>
      <c r="E124" s="11"/>
      <c r="F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</row>
    <row r="125" spans="1:35" x14ac:dyDescent="0.25">
      <c r="A125" s="23"/>
      <c r="B125" s="29"/>
      <c r="C125" s="11"/>
      <c r="D125" s="11"/>
      <c r="E125" s="11"/>
      <c r="F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</row>
    <row r="126" spans="1:35" x14ac:dyDescent="0.25">
      <c r="A126" s="23"/>
      <c r="B126" s="29"/>
      <c r="C126" s="11"/>
      <c r="D126" s="11"/>
      <c r="E126" s="11"/>
      <c r="F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</row>
    <row r="127" spans="1:35" x14ac:dyDescent="0.25">
      <c r="A127" s="23"/>
      <c r="B127" s="29"/>
      <c r="C127" s="11"/>
      <c r="D127" s="11"/>
      <c r="E127" s="11"/>
      <c r="F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</row>
    <row r="128" spans="1:35" x14ac:dyDescent="0.25">
      <c r="A128" s="23"/>
      <c r="B128" s="29"/>
      <c r="C128" s="11"/>
      <c r="D128" s="11"/>
      <c r="E128" s="11"/>
      <c r="F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</row>
    <row r="129" spans="1:35" x14ac:dyDescent="0.25">
      <c r="A129" s="23"/>
      <c r="B129" s="29"/>
      <c r="C129" s="11"/>
      <c r="D129" s="11"/>
      <c r="E129" s="11"/>
      <c r="F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</row>
    <row r="130" spans="1:35" x14ac:dyDescent="0.25">
      <c r="A130" s="23"/>
      <c r="B130" s="29"/>
      <c r="C130" s="11"/>
      <c r="D130" s="11"/>
      <c r="E130" s="11"/>
      <c r="F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</row>
    <row r="131" spans="1:35" x14ac:dyDescent="0.25">
      <c r="A131" s="23"/>
      <c r="B131" s="29"/>
      <c r="C131" s="11"/>
      <c r="D131" s="11"/>
      <c r="E131" s="11"/>
      <c r="F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</row>
    <row r="132" spans="1:35" x14ac:dyDescent="0.25">
      <c r="A132" s="23"/>
      <c r="B132" s="29"/>
      <c r="C132" s="11"/>
      <c r="D132" s="11"/>
      <c r="E132" s="11"/>
      <c r="F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</row>
    <row r="133" spans="1:35" x14ac:dyDescent="0.25">
      <c r="A133" s="23"/>
      <c r="B133" s="29"/>
      <c r="C133" s="11"/>
      <c r="D133" s="11"/>
      <c r="E133" s="11"/>
      <c r="F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</row>
    <row r="134" spans="1:35" x14ac:dyDescent="0.25">
      <c r="A134" s="23"/>
      <c r="B134" s="29"/>
      <c r="C134" s="11"/>
      <c r="D134" s="11"/>
      <c r="E134" s="11"/>
      <c r="F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</row>
    <row r="135" spans="1:35" x14ac:dyDescent="0.25">
      <c r="A135" s="23"/>
      <c r="B135" s="29"/>
      <c r="C135" s="11"/>
      <c r="D135" s="11"/>
      <c r="E135" s="11"/>
      <c r="F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</row>
    <row r="136" spans="1:35" x14ac:dyDescent="0.25">
      <c r="A136" s="23"/>
      <c r="B136" s="29"/>
      <c r="C136" s="11"/>
      <c r="D136" s="11"/>
      <c r="E136" s="11"/>
      <c r="F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</row>
    <row r="137" spans="1:35" x14ac:dyDescent="0.25">
      <c r="A137" s="23"/>
      <c r="B137" s="29"/>
      <c r="C137" s="11"/>
      <c r="D137" s="11"/>
      <c r="E137" s="11"/>
      <c r="F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</row>
    <row r="138" spans="1:35" x14ac:dyDescent="0.25">
      <c r="A138" s="23"/>
      <c r="B138" s="29"/>
      <c r="C138" s="11"/>
      <c r="D138" s="11"/>
      <c r="E138" s="11"/>
      <c r="F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</row>
    <row r="139" spans="1:35" x14ac:dyDescent="0.25">
      <c r="A139" s="23"/>
      <c r="B139" s="29"/>
      <c r="C139" s="11"/>
      <c r="D139" s="11"/>
      <c r="E139" s="11"/>
      <c r="F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</row>
    <row r="140" spans="1:35" x14ac:dyDescent="0.25">
      <c r="A140" s="23"/>
      <c r="B140" s="29"/>
      <c r="C140" s="11"/>
      <c r="D140" s="11"/>
      <c r="E140" s="11"/>
      <c r="F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</row>
    <row r="141" spans="1:35" x14ac:dyDescent="0.25">
      <c r="A141" s="23"/>
      <c r="B141" s="29"/>
      <c r="C141" s="11"/>
      <c r="D141" s="11"/>
      <c r="E141" s="11"/>
      <c r="F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</row>
    <row r="142" spans="1:35" x14ac:dyDescent="0.25">
      <c r="A142" s="23"/>
      <c r="B142" s="29"/>
      <c r="C142" s="11"/>
      <c r="D142" s="11"/>
      <c r="E142" s="11"/>
      <c r="F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</row>
    <row r="143" spans="1:35" x14ac:dyDescent="0.25">
      <c r="A143" s="23"/>
      <c r="B143" s="29"/>
      <c r="C143" s="11"/>
      <c r="D143" s="11"/>
      <c r="E143" s="11"/>
      <c r="F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</row>
    <row r="144" spans="1:35" x14ac:dyDescent="0.25">
      <c r="A144" s="23"/>
      <c r="B144" s="29"/>
      <c r="C144" s="11"/>
      <c r="D144" s="11"/>
      <c r="E144" s="11"/>
      <c r="F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</row>
    <row r="145" spans="1:35" x14ac:dyDescent="0.25">
      <c r="A145" s="23"/>
      <c r="B145" s="29"/>
      <c r="C145" s="11"/>
      <c r="D145" s="11"/>
      <c r="E145" s="11"/>
      <c r="F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</row>
    <row r="146" spans="1:35" x14ac:dyDescent="0.25">
      <c r="A146" s="23"/>
      <c r="B146" s="29"/>
      <c r="C146" s="11"/>
      <c r="D146" s="11"/>
      <c r="E146" s="11"/>
      <c r="F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</row>
    <row r="147" spans="1:35" x14ac:dyDescent="0.25">
      <c r="A147" s="23"/>
      <c r="B147" s="29"/>
      <c r="C147" s="11"/>
      <c r="D147" s="11"/>
      <c r="E147" s="11"/>
      <c r="F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</row>
    <row r="148" spans="1:35" x14ac:dyDescent="0.25"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</row>
    <row r="149" spans="1:35" x14ac:dyDescent="0.25"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</row>
    <row r="150" spans="1:35" x14ac:dyDescent="0.25"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</row>
    <row r="151" spans="1:35" x14ac:dyDescent="0.25"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</row>
    <row r="152" spans="1:35" x14ac:dyDescent="0.25"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</row>
    <row r="153" spans="1:35" x14ac:dyDescent="0.25"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</row>
    <row r="154" spans="1:35" x14ac:dyDescent="0.25"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</row>
    <row r="155" spans="1:35" x14ac:dyDescent="0.25"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</row>
    <row r="156" spans="1:35" x14ac:dyDescent="0.25"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</row>
    <row r="157" spans="1:35" x14ac:dyDescent="0.25"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</row>
    <row r="158" spans="1:35" x14ac:dyDescent="0.25"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</row>
    <row r="159" spans="1:35" x14ac:dyDescent="0.25"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</row>
    <row r="160" spans="1:35" x14ac:dyDescent="0.25"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</row>
    <row r="161" spans="20:35" x14ac:dyDescent="0.25"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</row>
    <row r="162" spans="20:35" x14ac:dyDescent="0.25"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</row>
    <row r="163" spans="20:35" x14ac:dyDescent="0.25"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</row>
    <row r="164" spans="20:35" x14ac:dyDescent="0.25"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</row>
    <row r="165" spans="20:35" x14ac:dyDescent="0.25"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</row>
    <row r="166" spans="20:35" x14ac:dyDescent="0.25"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</row>
    <row r="167" spans="20:35" x14ac:dyDescent="0.25"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</row>
    <row r="168" spans="20:35" x14ac:dyDescent="0.25"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</row>
    <row r="169" spans="20:35" x14ac:dyDescent="0.25"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</row>
    <row r="170" spans="20:35" x14ac:dyDescent="0.25"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</row>
    <row r="171" spans="20:35" x14ac:dyDescent="0.25"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</row>
    <row r="172" spans="20:35" x14ac:dyDescent="0.25"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</row>
    <row r="173" spans="20:35" x14ac:dyDescent="0.25"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</row>
    <row r="174" spans="20:35" x14ac:dyDescent="0.25"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</row>
    <row r="175" spans="20:35" x14ac:dyDescent="0.25"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</row>
    <row r="176" spans="20:35" x14ac:dyDescent="0.25"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</row>
    <row r="177" spans="20:35" x14ac:dyDescent="0.25"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</row>
    <row r="178" spans="20:35" x14ac:dyDescent="0.25"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</row>
    <row r="179" spans="20:35" x14ac:dyDescent="0.25"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</row>
    <row r="180" spans="20:35" x14ac:dyDescent="0.25"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</row>
    <row r="181" spans="20:35" x14ac:dyDescent="0.25"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20:35" x14ac:dyDescent="0.25"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20:35" x14ac:dyDescent="0.25"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20:35" x14ac:dyDescent="0.25"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20:35" x14ac:dyDescent="0.25"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20:35" x14ac:dyDescent="0.25"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20:35" x14ac:dyDescent="0.25"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20:35" x14ac:dyDescent="0.25"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20:35" x14ac:dyDescent="0.25"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</row>
    <row r="190" spans="20:35" x14ac:dyDescent="0.25"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</row>
    <row r="191" spans="20:35" x14ac:dyDescent="0.25"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</row>
    <row r="192" spans="20:35" x14ac:dyDescent="0.25"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</row>
    <row r="193" spans="20:35" x14ac:dyDescent="0.25"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</row>
    <row r="194" spans="20:35" x14ac:dyDescent="0.25"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</row>
    <row r="195" spans="20:35" x14ac:dyDescent="0.25"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</row>
    <row r="196" spans="20:35" x14ac:dyDescent="0.25"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</row>
    <row r="197" spans="20:35" x14ac:dyDescent="0.25"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</row>
    <row r="198" spans="20:35" x14ac:dyDescent="0.25"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</row>
    <row r="199" spans="20:35" x14ac:dyDescent="0.25"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</row>
    <row r="200" spans="20:35" x14ac:dyDescent="0.25"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</row>
    <row r="201" spans="20:35" x14ac:dyDescent="0.25"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</row>
    <row r="202" spans="20:35" x14ac:dyDescent="0.25"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</row>
    <row r="203" spans="20:35" x14ac:dyDescent="0.25"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</row>
    <row r="204" spans="20:35" x14ac:dyDescent="0.25"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</row>
    <row r="205" spans="20:35" x14ac:dyDescent="0.25"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</row>
    <row r="206" spans="20:35" x14ac:dyDescent="0.25"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</row>
    <row r="207" spans="20:35" x14ac:dyDescent="0.25"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</row>
    <row r="208" spans="20:35" x14ac:dyDescent="0.25"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</row>
    <row r="209" spans="20:35" x14ac:dyDescent="0.25"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</row>
    <row r="210" spans="20:35" x14ac:dyDescent="0.25"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</row>
    <row r="211" spans="20:35" x14ac:dyDescent="0.25"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</row>
    <row r="212" spans="20:35" x14ac:dyDescent="0.25"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</row>
    <row r="213" spans="20:35" x14ac:dyDescent="0.25"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</row>
    <row r="214" spans="20:35" x14ac:dyDescent="0.25"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</row>
    <row r="215" spans="20:35" x14ac:dyDescent="0.25"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</row>
    <row r="216" spans="20:35" x14ac:dyDescent="0.25"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</row>
    <row r="217" spans="20:35" x14ac:dyDescent="0.25"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</row>
    <row r="218" spans="20:35" x14ac:dyDescent="0.25"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</row>
    <row r="219" spans="20:35" x14ac:dyDescent="0.25"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</row>
    <row r="220" spans="20:35" x14ac:dyDescent="0.25"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</row>
    <row r="221" spans="20:35" x14ac:dyDescent="0.25"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</row>
    <row r="222" spans="20:35" x14ac:dyDescent="0.25"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</row>
    <row r="223" spans="20:35" x14ac:dyDescent="0.25"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</row>
    <row r="224" spans="20:35" x14ac:dyDescent="0.25"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</row>
    <row r="225" spans="20:35" x14ac:dyDescent="0.25"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</row>
    <row r="226" spans="20:35" x14ac:dyDescent="0.25"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</row>
    <row r="227" spans="20:35" x14ac:dyDescent="0.25"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</row>
    <row r="228" spans="20:35" x14ac:dyDescent="0.25"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</row>
    <row r="229" spans="20:35" x14ac:dyDescent="0.25"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</row>
    <row r="230" spans="20:35" x14ac:dyDescent="0.25"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</row>
    <row r="231" spans="20:35" x14ac:dyDescent="0.25"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</row>
    <row r="232" spans="20:35" x14ac:dyDescent="0.25"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</row>
    <row r="233" spans="20:35" x14ac:dyDescent="0.25"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</row>
    <row r="234" spans="20:35" x14ac:dyDescent="0.25"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</row>
    <row r="235" spans="20:35" x14ac:dyDescent="0.25"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</row>
    <row r="236" spans="20:35" x14ac:dyDescent="0.25"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</row>
    <row r="237" spans="20:35" x14ac:dyDescent="0.25"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</row>
    <row r="238" spans="20:35" x14ac:dyDescent="0.25"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</row>
    <row r="239" spans="20:35" x14ac:dyDescent="0.25"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</row>
    <row r="240" spans="20:35" x14ac:dyDescent="0.25"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</row>
    <row r="241" spans="20:35" x14ac:dyDescent="0.25"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</row>
    <row r="242" spans="20:35" x14ac:dyDescent="0.25"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</row>
    <row r="243" spans="20:35" x14ac:dyDescent="0.25"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</row>
    <row r="244" spans="20:35" x14ac:dyDescent="0.25"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</row>
    <row r="245" spans="20:35" x14ac:dyDescent="0.25"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</row>
    <row r="246" spans="20:35" x14ac:dyDescent="0.25"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</row>
    <row r="247" spans="20:35" x14ac:dyDescent="0.25"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</row>
    <row r="248" spans="20:35" x14ac:dyDescent="0.25"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</row>
    <row r="249" spans="20:35" x14ac:dyDescent="0.25"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</row>
    <row r="250" spans="20:35" x14ac:dyDescent="0.25"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</row>
    <row r="251" spans="20:35" x14ac:dyDescent="0.25"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</row>
    <row r="252" spans="20:35" x14ac:dyDescent="0.25"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</row>
    <row r="253" spans="20:35" x14ac:dyDescent="0.25"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</row>
    <row r="254" spans="20:35" x14ac:dyDescent="0.25"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</row>
    <row r="255" spans="20:35" x14ac:dyDescent="0.25"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</row>
    <row r="256" spans="20:35" x14ac:dyDescent="0.25"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</row>
    <row r="257" spans="20:35" x14ac:dyDescent="0.25"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</row>
    <row r="258" spans="20:35" x14ac:dyDescent="0.25"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</row>
    <row r="259" spans="20:35" x14ac:dyDescent="0.25"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</row>
    <row r="260" spans="20:35" x14ac:dyDescent="0.25"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</row>
    <row r="261" spans="20:35" x14ac:dyDescent="0.25"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</row>
    <row r="262" spans="20:35" x14ac:dyDescent="0.25"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</row>
    <row r="263" spans="20:35" x14ac:dyDescent="0.25"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</row>
    <row r="264" spans="20:35" x14ac:dyDescent="0.25"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</row>
    <row r="265" spans="20:35" x14ac:dyDescent="0.25"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</row>
    <row r="266" spans="20:35" x14ac:dyDescent="0.25"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</row>
    <row r="267" spans="20:35" x14ac:dyDescent="0.25"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</row>
    <row r="268" spans="20:35" x14ac:dyDescent="0.25"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</row>
    <row r="269" spans="20:35" x14ac:dyDescent="0.25"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</row>
    <row r="270" spans="20:35" x14ac:dyDescent="0.25"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</row>
    <row r="271" spans="20:35" x14ac:dyDescent="0.25"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</row>
    <row r="272" spans="20:35" x14ac:dyDescent="0.25"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</row>
    <row r="273" spans="20:35" x14ac:dyDescent="0.25"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</row>
    <row r="274" spans="20:35" x14ac:dyDescent="0.25"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</row>
    <row r="275" spans="20:35" x14ac:dyDescent="0.25"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</row>
    <row r="276" spans="20:35" x14ac:dyDescent="0.25"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</row>
    <row r="277" spans="20:35" x14ac:dyDescent="0.25"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</row>
    <row r="278" spans="20:35" x14ac:dyDescent="0.25"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</row>
    <row r="279" spans="20:35" x14ac:dyDescent="0.25"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</row>
    <row r="280" spans="20:35" x14ac:dyDescent="0.25"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</row>
    <row r="281" spans="20:35" x14ac:dyDescent="0.25"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</row>
    <row r="282" spans="20:35" x14ac:dyDescent="0.25"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</row>
    <row r="283" spans="20:35" x14ac:dyDescent="0.25"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</row>
    <row r="284" spans="20:35" x14ac:dyDescent="0.25"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</row>
    <row r="285" spans="20:35" x14ac:dyDescent="0.25"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</row>
    <row r="286" spans="20:35" x14ac:dyDescent="0.25"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</row>
    <row r="287" spans="20:35" x14ac:dyDescent="0.25"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</row>
    <row r="288" spans="20:35" x14ac:dyDescent="0.25"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</row>
    <row r="289" spans="20:35" x14ac:dyDescent="0.25"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</row>
    <row r="290" spans="20:35" x14ac:dyDescent="0.25"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</row>
    <row r="291" spans="20:35" x14ac:dyDescent="0.25"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</row>
    <row r="292" spans="20:35" x14ac:dyDescent="0.25"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</row>
    <row r="293" spans="20:35" x14ac:dyDescent="0.25"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</row>
    <row r="294" spans="20:35" x14ac:dyDescent="0.25"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</row>
    <row r="295" spans="20:35" x14ac:dyDescent="0.25"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</row>
    <row r="296" spans="20:35" x14ac:dyDescent="0.25"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</row>
    <row r="297" spans="20:35" x14ac:dyDescent="0.25"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</row>
    <row r="298" spans="20:35" x14ac:dyDescent="0.25"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</row>
    <row r="299" spans="20:35" x14ac:dyDescent="0.25"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</row>
    <row r="300" spans="20:35" x14ac:dyDescent="0.25"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</row>
    <row r="301" spans="20:35" x14ac:dyDescent="0.25"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</row>
    <row r="302" spans="20:35" x14ac:dyDescent="0.25"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</row>
    <row r="303" spans="20:35" x14ac:dyDescent="0.25"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</row>
    <row r="304" spans="20:35" x14ac:dyDescent="0.25"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</row>
    <row r="305" spans="20:35" x14ac:dyDescent="0.25"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</row>
    <row r="306" spans="20:35" x14ac:dyDescent="0.25"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</row>
    <row r="307" spans="20:35" x14ac:dyDescent="0.25"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</row>
    <row r="308" spans="20:35" x14ac:dyDescent="0.25"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</row>
    <row r="309" spans="20:35" x14ac:dyDescent="0.25"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</row>
    <row r="310" spans="20:35" x14ac:dyDescent="0.25"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</row>
    <row r="311" spans="20:35" x14ac:dyDescent="0.25"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</row>
    <row r="312" spans="20:35" x14ac:dyDescent="0.25"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</row>
    <row r="313" spans="20:35" x14ac:dyDescent="0.25"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</row>
    <row r="314" spans="20:35" x14ac:dyDescent="0.25"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</row>
    <row r="315" spans="20:35" x14ac:dyDescent="0.25"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</row>
    <row r="316" spans="20:35" x14ac:dyDescent="0.25"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</row>
    <row r="317" spans="20:35" x14ac:dyDescent="0.25"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</row>
    <row r="318" spans="20:35" x14ac:dyDescent="0.25"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</row>
    <row r="319" spans="20:35" x14ac:dyDescent="0.25"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</row>
    <row r="320" spans="20:35" x14ac:dyDescent="0.25"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</row>
    <row r="321" spans="20:35" x14ac:dyDescent="0.25"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</row>
    <row r="322" spans="20:35" x14ac:dyDescent="0.25"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</row>
    <row r="323" spans="20:35" x14ac:dyDescent="0.25"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</row>
    <row r="324" spans="20:35" x14ac:dyDescent="0.25"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</row>
    <row r="325" spans="20:35" x14ac:dyDescent="0.25"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</row>
    <row r="326" spans="20:35" x14ac:dyDescent="0.25"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</row>
    <row r="327" spans="20:35" x14ac:dyDescent="0.25"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</row>
    <row r="328" spans="20:35" x14ac:dyDescent="0.25"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</row>
    <row r="329" spans="20:35" x14ac:dyDescent="0.25"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</row>
    <row r="330" spans="20:35" x14ac:dyDescent="0.25"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</row>
    <row r="331" spans="20:35" x14ac:dyDescent="0.25"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</row>
    <row r="332" spans="20:35" x14ac:dyDescent="0.25"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</row>
    <row r="333" spans="20:35" x14ac:dyDescent="0.25"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</row>
    <row r="334" spans="20:35" x14ac:dyDescent="0.25"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</row>
    <row r="335" spans="20:35" x14ac:dyDescent="0.25"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</row>
    <row r="336" spans="20:35" x14ac:dyDescent="0.25"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</row>
    <row r="337" spans="20:35" x14ac:dyDescent="0.25"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</row>
    <row r="338" spans="20:35" x14ac:dyDescent="0.25"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</row>
    <row r="339" spans="20:35" x14ac:dyDescent="0.25"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</row>
    <row r="340" spans="20:35" x14ac:dyDescent="0.25"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</row>
    <row r="341" spans="20:35" x14ac:dyDescent="0.25"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</row>
    <row r="342" spans="20:35" x14ac:dyDescent="0.25"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</row>
    <row r="343" spans="20:35" x14ac:dyDescent="0.25"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</row>
    <row r="344" spans="20:35" x14ac:dyDescent="0.25"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</row>
    <row r="345" spans="20:35" x14ac:dyDescent="0.25"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</row>
    <row r="346" spans="20:35" x14ac:dyDescent="0.25"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</row>
    <row r="347" spans="20:35" x14ac:dyDescent="0.25"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</row>
    <row r="348" spans="20:35" x14ac:dyDescent="0.25"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</row>
    <row r="349" spans="20:35" x14ac:dyDescent="0.25"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</row>
    <row r="350" spans="20:35" x14ac:dyDescent="0.25"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</row>
    <row r="351" spans="20:35" x14ac:dyDescent="0.25"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</row>
    <row r="352" spans="20:35" x14ac:dyDescent="0.25"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</row>
    <row r="353" spans="20:35" x14ac:dyDescent="0.25"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</row>
    <row r="354" spans="20:35" x14ac:dyDescent="0.25"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</row>
    <row r="355" spans="20:35" x14ac:dyDescent="0.25"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</row>
    <row r="356" spans="20:35" x14ac:dyDescent="0.25"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</row>
    <row r="357" spans="20:35" x14ac:dyDescent="0.25"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</row>
    <row r="358" spans="20:35" x14ac:dyDescent="0.25"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</row>
    <row r="359" spans="20:35" x14ac:dyDescent="0.25"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</row>
    <row r="360" spans="20:35" x14ac:dyDescent="0.25"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</row>
    <row r="361" spans="20:35" x14ac:dyDescent="0.25"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</row>
    <row r="362" spans="20:35" x14ac:dyDescent="0.25"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</row>
    <row r="363" spans="20:35" x14ac:dyDescent="0.25"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</row>
    <row r="364" spans="20:35" x14ac:dyDescent="0.25"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</row>
    <row r="365" spans="20:35" x14ac:dyDescent="0.25"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</row>
    <row r="366" spans="20:35" x14ac:dyDescent="0.25"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</row>
    <row r="367" spans="20:35" x14ac:dyDescent="0.25"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</row>
    <row r="368" spans="20:35" x14ac:dyDescent="0.25"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</row>
    <row r="369" spans="20:35" x14ac:dyDescent="0.25"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</row>
    <row r="370" spans="20:35" x14ac:dyDescent="0.25"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</row>
    <row r="371" spans="20:35" x14ac:dyDescent="0.25"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</row>
    <row r="372" spans="20:35" x14ac:dyDescent="0.25"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</row>
    <row r="373" spans="20:35" x14ac:dyDescent="0.25"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</row>
    <row r="374" spans="20:35" x14ac:dyDescent="0.25"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</row>
    <row r="375" spans="20:35" x14ac:dyDescent="0.25"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</row>
    <row r="376" spans="20:35" x14ac:dyDescent="0.25"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</row>
    <row r="377" spans="20:35" x14ac:dyDescent="0.25"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</row>
    <row r="378" spans="20:35" x14ac:dyDescent="0.25"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</row>
    <row r="379" spans="20:35" x14ac:dyDescent="0.25"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</row>
    <row r="380" spans="20:35" x14ac:dyDescent="0.25"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</row>
    <row r="381" spans="20:35" x14ac:dyDescent="0.25"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</row>
    <row r="382" spans="20:35" x14ac:dyDescent="0.25"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</row>
    <row r="383" spans="20:35" x14ac:dyDescent="0.25"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</row>
    <row r="384" spans="20:35" x14ac:dyDescent="0.25"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</row>
    <row r="385" spans="20:35" x14ac:dyDescent="0.25"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</row>
    <row r="386" spans="20:35" x14ac:dyDescent="0.25"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</row>
    <row r="387" spans="20:35" x14ac:dyDescent="0.25"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</row>
    <row r="388" spans="20:35" x14ac:dyDescent="0.25"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</row>
    <row r="389" spans="20:35" x14ac:dyDescent="0.25"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</row>
    <row r="390" spans="20:35" x14ac:dyDescent="0.25"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</row>
    <row r="391" spans="20:35" x14ac:dyDescent="0.25"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</row>
    <row r="392" spans="20:35" x14ac:dyDescent="0.25"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</row>
    <row r="393" spans="20:35" x14ac:dyDescent="0.25"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</row>
    <row r="394" spans="20:35" x14ac:dyDescent="0.25"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</row>
    <row r="395" spans="20:35" x14ac:dyDescent="0.25"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</row>
    <row r="396" spans="20:35" x14ac:dyDescent="0.25"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</row>
    <row r="397" spans="20:35" x14ac:dyDescent="0.25"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</row>
    <row r="398" spans="20:35" x14ac:dyDescent="0.25"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</row>
    <row r="399" spans="20:35" x14ac:dyDescent="0.25"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</row>
    <row r="400" spans="20:35" x14ac:dyDescent="0.25"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</row>
    <row r="401" spans="20:35" x14ac:dyDescent="0.25"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</row>
    <row r="402" spans="20:35" x14ac:dyDescent="0.25"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</row>
    <row r="403" spans="20:35" x14ac:dyDescent="0.25"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</row>
    <row r="404" spans="20:35" x14ac:dyDescent="0.25"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</row>
    <row r="405" spans="20:35" x14ac:dyDescent="0.25"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</row>
    <row r="406" spans="20:35" x14ac:dyDescent="0.25"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</row>
    <row r="407" spans="20:35" x14ac:dyDescent="0.25"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</row>
    <row r="408" spans="20:35" x14ac:dyDescent="0.25"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</row>
    <row r="409" spans="20:35" x14ac:dyDescent="0.25"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</row>
    <row r="410" spans="20:35" x14ac:dyDescent="0.25"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</row>
    <row r="411" spans="20:35" x14ac:dyDescent="0.25"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</row>
    <row r="412" spans="20:35" x14ac:dyDescent="0.25"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</row>
    <row r="413" spans="20:35" x14ac:dyDescent="0.25"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</row>
    <row r="414" spans="20:35" x14ac:dyDescent="0.25"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</row>
    <row r="415" spans="20:35" x14ac:dyDescent="0.25"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</row>
    <row r="416" spans="20:35" x14ac:dyDescent="0.25"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</row>
    <row r="417" spans="20:35" x14ac:dyDescent="0.25"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</row>
    <row r="418" spans="20:35" x14ac:dyDescent="0.25"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</row>
    <row r="419" spans="20:35" x14ac:dyDescent="0.25"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</row>
    <row r="420" spans="20:35" x14ac:dyDescent="0.25"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</row>
    <row r="421" spans="20:35" x14ac:dyDescent="0.25"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</row>
    <row r="422" spans="20:35" x14ac:dyDescent="0.25"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</row>
    <row r="423" spans="20:35" x14ac:dyDescent="0.25"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</row>
    <row r="424" spans="20:35" x14ac:dyDescent="0.25"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</row>
    <row r="425" spans="20:35" x14ac:dyDescent="0.25"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</row>
    <row r="426" spans="20:35" x14ac:dyDescent="0.25"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</row>
    <row r="427" spans="20:35" x14ac:dyDescent="0.25"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</row>
    <row r="428" spans="20:35" x14ac:dyDescent="0.25"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</row>
    <row r="429" spans="20:35" x14ac:dyDescent="0.25"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</row>
    <row r="430" spans="20:35" x14ac:dyDescent="0.25"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</row>
    <row r="431" spans="20:35" x14ac:dyDescent="0.25"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</row>
    <row r="432" spans="20:35" x14ac:dyDescent="0.25"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</row>
    <row r="433" spans="20:35" x14ac:dyDescent="0.25"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</row>
    <row r="434" spans="20:35" x14ac:dyDescent="0.25"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</row>
    <row r="435" spans="20:35" x14ac:dyDescent="0.25"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</row>
    <row r="436" spans="20:35" x14ac:dyDescent="0.25"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</row>
    <row r="437" spans="20:35" x14ac:dyDescent="0.25"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</row>
    <row r="438" spans="20:35" x14ac:dyDescent="0.25"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</row>
    <row r="439" spans="20:35" x14ac:dyDescent="0.25"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</row>
    <row r="440" spans="20:35" x14ac:dyDescent="0.25"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</row>
    <row r="441" spans="20:35" x14ac:dyDescent="0.25"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</row>
    <row r="442" spans="20:35" x14ac:dyDescent="0.25"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</row>
    <row r="443" spans="20:35" x14ac:dyDescent="0.25"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</row>
    <row r="444" spans="20:35" x14ac:dyDescent="0.25"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</row>
    <row r="445" spans="20:35" x14ac:dyDescent="0.25"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</row>
    <row r="446" spans="20:35" x14ac:dyDescent="0.25"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</row>
    <row r="447" spans="20:35" x14ac:dyDescent="0.25"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</row>
    <row r="448" spans="20:35" x14ac:dyDescent="0.25"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</row>
    <row r="449" spans="20:35" x14ac:dyDescent="0.25"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</row>
    <row r="450" spans="20:35" x14ac:dyDescent="0.25"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</row>
    <row r="451" spans="20:35" x14ac:dyDescent="0.25"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</row>
    <row r="452" spans="20:35" x14ac:dyDescent="0.25"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</row>
    <row r="453" spans="20:35" x14ac:dyDescent="0.25"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</row>
    <row r="454" spans="20:35" x14ac:dyDescent="0.25"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</row>
    <row r="455" spans="20:35" x14ac:dyDescent="0.25"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</row>
    <row r="456" spans="20:35" x14ac:dyDescent="0.25"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</row>
    <row r="457" spans="20:35" x14ac:dyDescent="0.25"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</row>
    <row r="458" spans="20:35" x14ac:dyDescent="0.25"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</row>
    <row r="459" spans="20:35" x14ac:dyDescent="0.25"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</row>
    <row r="460" spans="20:35" x14ac:dyDescent="0.25"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</row>
    <row r="461" spans="20:35" x14ac:dyDescent="0.25"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</row>
    <row r="462" spans="20:35" x14ac:dyDescent="0.25"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</row>
    <row r="463" spans="20:35" x14ac:dyDescent="0.25"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</row>
    <row r="464" spans="20:35" x14ac:dyDescent="0.25"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</row>
    <row r="465" spans="20:35" x14ac:dyDescent="0.25"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</row>
    <row r="466" spans="20:35" x14ac:dyDescent="0.25"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</row>
    <row r="467" spans="20:35" x14ac:dyDescent="0.25"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</row>
    <row r="468" spans="20:35" x14ac:dyDescent="0.25"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</row>
    <row r="469" spans="20:35" x14ac:dyDescent="0.25"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</row>
    <row r="470" spans="20:35" x14ac:dyDescent="0.25"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</row>
    <row r="471" spans="20:35" x14ac:dyDescent="0.25"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</row>
    <row r="472" spans="20:35" x14ac:dyDescent="0.25"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</row>
    <row r="473" spans="20:35" x14ac:dyDescent="0.25"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</row>
    <row r="474" spans="20:35" x14ac:dyDescent="0.25"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</row>
    <row r="475" spans="20:35" x14ac:dyDescent="0.25"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</row>
    <row r="476" spans="20:35" x14ac:dyDescent="0.25"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</row>
    <row r="477" spans="20:35" x14ac:dyDescent="0.25"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</row>
    <row r="478" spans="20:35" x14ac:dyDescent="0.25"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</row>
    <row r="479" spans="20:35" x14ac:dyDescent="0.25"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</row>
    <row r="480" spans="20:35" x14ac:dyDescent="0.25"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</row>
    <row r="481" spans="20:35" x14ac:dyDescent="0.25"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</row>
    <row r="482" spans="20:35" x14ac:dyDescent="0.25"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</row>
    <row r="483" spans="20:35" x14ac:dyDescent="0.25"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</row>
    <row r="484" spans="20:35" x14ac:dyDescent="0.25"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</row>
    <row r="485" spans="20:35" x14ac:dyDescent="0.25"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</row>
    <row r="486" spans="20:35" x14ac:dyDescent="0.25"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</row>
    <row r="487" spans="20:35" x14ac:dyDescent="0.25"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</row>
    <row r="488" spans="20:35" x14ac:dyDescent="0.25"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</row>
    <row r="489" spans="20:35" x14ac:dyDescent="0.25"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</row>
    <row r="490" spans="20:35" x14ac:dyDescent="0.25"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</row>
    <row r="491" spans="20:35" x14ac:dyDescent="0.25"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</row>
    <row r="492" spans="20:35" x14ac:dyDescent="0.25"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</row>
    <row r="493" spans="20:35" x14ac:dyDescent="0.25"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</row>
    <row r="494" spans="20:35" x14ac:dyDescent="0.25"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</row>
    <row r="495" spans="20:35" x14ac:dyDescent="0.25"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</row>
    <row r="496" spans="20:35" x14ac:dyDescent="0.25"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</row>
    <row r="497" spans="20:35" x14ac:dyDescent="0.25"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</row>
    <row r="498" spans="20:35" x14ac:dyDescent="0.25"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</row>
    <row r="499" spans="20:35" x14ac:dyDescent="0.25"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</row>
    <row r="500" spans="20:35" x14ac:dyDescent="0.25"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</row>
    <row r="501" spans="20:35" x14ac:dyDescent="0.25"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</row>
    <row r="502" spans="20:35" x14ac:dyDescent="0.25"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</row>
    <row r="503" spans="20:35" x14ac:dyDescent="0.25"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</row>
    <row r="504" spans="20:35" x14ac:dyDescent="0.25"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</row>
    <row r="505" spans="20:35" x14ac:dyDescent="0.25"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</row>
    <row r="506" spans="20:35" x14ac:dyDescent="0.25"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</row>
    <row r="507" spans="20:35" x14ac:dyDescent="0.25"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</row>
    <row r="508" spans="20:35" x14ac:dyDescent="0.25"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</row>
    <row r="509" spans="20:35" x14ac:dyDescent="0.25"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</row>
    <row r="510" spans="20:35" x14ac:dyDescent="0.25"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</row>
    <row r="511" spans="20:35" x14ac:dyDescent="0.25"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</row>
    <row r="512" spans="20:35" x14ac:dyDescent="0.25"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</row>
    <row r="513" spans="20:35" x14ac:dyDescent="0.25"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</row>
    <row r="514" spans="20:35" x14ac:dyDescent="0.25"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</row>
    <row r="515" spans="20:35" x14ac:dyDescent="0.25"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</row>
    <row r="516" spans="20:35" x14ac:dyDescent="0.25"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</row>
    <row r="517" spans="20:35" x14ac:dyDescent="0.25"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</row>
    <row r="518" spans="20:35" x14ac:dyDescent="0.25"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</row>
    <row r="519" spans="20:35" x14ac:dyDescent="0.25"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</row>
    <row r="520" spans="20:35" x14ac:dyDescent="0.25"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</row>
    <row r="521" spans="20:35" x14ac:dyDescent="0.25"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</row>
    <row r="522" spans="20:35" x14ac:dyDescent="0.25"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</row>
    <row r="523" spans="20:35" x14ac:dyDescent="0.25"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</row>
    <row r="524" spans="20:35" x14ac:dyDescent="0.25"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</row>
    <row r="525" spans="20:35" x14ac:dyDescent="0.25"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</row>
    <row r="526" spans="20:35" x14ac:dyDescent="0.25"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</row>
    <row r="527" spans="20:35" x14ac:dyDescent="0.25"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</row>
    <row r="528" spans="20:35" x14ac:dyDescent="0.25"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</row>
    <row r="529" spans="20:35" x14ac:dyDescent="0.25"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</row>
    <row r="530" spans="20:35" x14ac:dyDescent="0.25"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</row>
    <row r="531" spans="20:35" x14ac:dyDescent="0.25"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</row>
    <row r="532" spans="20:35" x14ac:dyDescent="0.25"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</row>
    <row r="533" spans="20:35" x14ac:dyDescent="0.25"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</row>
    <row r="534" spans="20:35" x14ac:dyDescent="0.25"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</row>
    <row r="535" spans="20:35" x14ac:dyDescent="0.25"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</row>
    <row r="536" spans="20:35" x14ac:dyDescent="0.25"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</row>
    <row r="537" spans="20:35" x14ac:dyDescent="0.25"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</row>
    <row r="538" spans="20:35" x14ac:dyDescent="0.25"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</row>
    <row r="539" spans="20:35" x14ac:dyDescent="0.25"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</row>
    <row r="540" spans="20:35" x14ac:dyDescent="0.25"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</row>
    <row r="541" spans="20:35" x14ac:dyDescent="0.25"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</row>
    <row r="542" spans="20:35" x14ac:dyDescent="0.25"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</row>
    <row r="543" spans="20:35" x14ac:dyDescent="0.25"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</row>
    <row r="544" spans="20:35" x14ac:dyDescent="0.25"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</row>
    <row r="545" spans="20:35" x14ac:dyDescent="0.25"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</row>
    <row r="546" spans="20:35" x14ac:dyDescent="0.25"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</row>
    <row r="547" spans="20:35" x14ac:dyDescent="0.25"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</row>
    <row r="548" spans="20:35" x14ac:dyDescent="0.25"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</row>
    <row r="549" spans="20:35" x14ac:dyDescent="0.25"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</row>
    <row r="550" spans="20:35" x14ac:dyDescent="0.25"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</row>
    <row r="551" spans="20:35" x14ac:dyDescent="0.25"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</row>
    <row r="552" spans="20:35" x14ac:dyDescent="0.25"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</row>
    <row r="553" spans="20:35" x14ac:dyDescent="0.25"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</row>
    <row r="554" spans="20:35" x14ac:dyDescent="0.25"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</row>
    <row r="555" spans="20:35" x14ac:dyDescent="0.25"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</row>
    <row r="556" spans="20:35" x14ac:dyDescent="0.25"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</row>
    <row r="557" spans="20:35" x14ac:dyDescent="0.25"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</row>
    <row r="558" spans="20:35" x14ac:dyDescent="0.25"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</row>
    <row r="559" spans="20:35" x14ac:dyDescent="0.25"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</row>
    <row r="560" spans="20:35" x14ac:dyDescent="0.25"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</row>
    <row r="561" spans="20:35" x14ac:dyDescent="0.25"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</row>
    <row r="562" spans="20:35" x14ac:dyDescent="0.25"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</row>
    <row r="563" spans="20:35" x14ac:dyDescent="0.25"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</row>
    <row r="564" spans="20:35" x14ac:dyDescent="0.25"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</row>
    <row r="565" spans="20:35" x14ac:dyDescent="0.25"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</row>
    <row r="566" spans="20:35" x14ac:dyDescent="0.25"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</row>
    <row r="567" spans="20:35" x14ac:dyDescent="0.25"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</row>
    <row r="568" spans="20:35" x14ac:dyDescent="0.25"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</row>
    <row r="569" spans="20:35" x14ac:dyDescent="0.25"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</row>
    <row r="570" spans="20:35" x14ac:dyDescent="0.25"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</row>
    <row r="571" spans="20:35" x14ac:dyDescent="0.25"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</row>
    <row r="572" spans="20:35" x14ac:dyDescent="0.25"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</row>
    <row r="573" spans="20:35" x14ac:dyDescent="0.25"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</row>
    <row r="574" spans="20:35" x14ac:dyDescent="0.25"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</row>
    <row r="575" spans="20:35" x14ac:dyDescent="0.25"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</row>
    <row r="576" spans="20:35" x14ac:dyDescent="0.25"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</row>
    <row r="577" spans="20:35" x14ac:dyDescent="0.25"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</row>
    <row r="578" spans="20:35" x14ac:dyDescent="0.25"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</row>
    <row r="579" spans="20:35" x14ac:dyDescent="0.25"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</row>
    <row r="580" spans="20:35" x14ac:dyDescent="0.25"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</row>
    <row r="581" spans="20:35" x14ac:dyDescent="0.25"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</row>
    <row r="582" spans="20:35" x14ac:dyDescent="0.25"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</row>
    <row r="583" spans="20:35" x14ac:dyDescent="0.25"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</row>
    <row r="584" spans="20:35" x14ac:dyDescent="0.25"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</row>
    <row r="585" spans="20:35" x14ac:dyDescent="0.25"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</row>
    <row r="586" spans="20:35" x14ac:dyDescent="0.25"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</row>
    <row r="587" spans="20:35" x14ac:dyDescent="0.25"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</row>
    <row r="588" spans="20:35" x14ac:dyDescent="0.25"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</row>
    <row r="589" spans="20:35" x14ac:dyDescent="0.25"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</row>
    <row r="590" spans="20:35" x14ac:dyDescent="0.25"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</row>
    <row r="591" spans="20:35" x14ac:dyDescent="0.25"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</row>
    <row r="592" spans="20:35" x14ac:dyDescent="0.25"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</row>
    <row r="593" spans="20:35" x14ac:dyDescent="0.25"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</row>
    <row r="594" spans="20:35" x14ac:dyDescent="0.25"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</row>
    <row r="595" spans="20:35" x14ac:dyDescent="0.25"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</row>
    <row r="596" spans="20:35" x14ac:dyDescent="0.25"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</row>
    <row r="597" spans="20:35" x14ac:dyDescent="0.25"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</row>
    <row r="598" spans="20:35" x14ac:dyDescent="0.25"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</row>
    <row r="599" spans="20:35" x14ac:dyDescent="0.25"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</row>
    <row r="600" spans="20:35" x14ac:dyDescent="0.25"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</row>
    <row r="601" spans="20:35" x14ac:dyDescent="0.25"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</row>
    <row r="602" spans="20:35" x14ac:dyDescent="0.25"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</row>
    <row r="603" spans="20:35" x14ac:dyDescent="0.25"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</row>
    <row r="604" spans="20:35" x14ac:dyDescent="0.25"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</row>
    <row r="605" spans="20:35" x14ac:dyDescent="0.25"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</row>
    <row r="606" spans="20:35" x14ac:dyDescent="0.25"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</row>
    <row r="607" spans="20:35" x14ac:dyDescent="0.25"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</row>
    <row r="608" spans="20:35" x14ac:dyDescent="0.25"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</row>
    <row r="609" spans="20:35" x14ac:dyDescent="0.25"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</row>
    <row r="610" spans="20:35" x14ac:dyDescent="0.25"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</row>
    <row r="611" spans="20:35" x14ac:dyDescent="0.25"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</row>
    <row r="612" spans="20:35" x14ac:dyDescent="0.25"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</row>
    <row r="613" spans="20:35" x14ac:dyDescent="0.25"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</row>
    <row r="614" spans="20:35" x14ac:dyDescent="0.25"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</row>
    <row r="615" spans="20:35" x14ac:dyDescent="0.25"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</row>
    <row r="616" spans="20:35" x14ac:dyDescent="0.25"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</row>
    <row r="617" spans="20:35" x14ac:dyDescent="0.25"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</row>
    <row r="618" spans="20:35" x14ac:dyDescent="0.25"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</row>
    <row r="619" spans="20:35" x14ac:dyDescent="0.25"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</row>
    <row r="620" spans="20:35" x14ac:dyDescent="0.25"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</row>
    <row r="621" spans="20:35" x14ac:dyDescent="0.25"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</row>
    <row r="622" spans="20:35" x14ac:dyDescent="0.25"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</row>
    <row r="623" spans="20:35" x14ac:dyDescent="0.25"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</row>
    <row r="624" spans="20:35" x14ac:dyDescent="0.25"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</row>
    <row r="625" spans="20:35" x14ac:dyDescent="0.25"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</row>
    <row r="626" spans="20:35" x14ac:dyDescent="0.25"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</row>
    <row r="627" spans="20:35" x14ac:dyDescent="0.25"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</row>
    <row r="628" spans="20:35" x14ac:dyDescent="0.25"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</row>
    <row r="629" spans="20:35" x14ac:dyDescent="0.25"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</row>
    <row r="630" spans="20:35" x14ac:dyDescent="0.25"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</row>
    <row r="631" spans="20:35" x14ac:dyDescent="0.25"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</row>
    <row r="632" spans="20:35" x14ac:dyDescent="0.25"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</row>
    <row r="633" spans="20:35" x14ac:dyDescent="0.25"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</row>
    <row r="634" spans="20:35" x14ac:dyDescent="0.25"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</row>
    <row r="635" spans="20:35" x14ac:dyDescent="0.25"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</row>
    <row r="636" spans="20:35" x14ac:dyDescent="0.25"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</row>
    <row r="637" spans="20:35" x14ac:dyDescent="0.25"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</row>
    <row r="638" spans="20:35" x14ac:dyDescent="0.25"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</row>
    <row r="639" spans="20:35" x14ac:dyDescent="0.25"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</row>
    <row r="640" spans="20:35" x14ac:dyDescent="0.25"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</row>
    <row r="641" spans="20:35" x14ac:dyDescent="0.25"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</row>
    <row r="642" spans="20:35" x14ac:dyDescent="0.25"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</row>
    <row r="643" spans="20:35" x14ac:dyDescent="0.25"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</row>
    <row r="644" spans="20:35" x14ac:dyDescent="0.25"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</row>
    <row r="645" spans="20:35" x14ac:dyDescent="0.25"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</row>
    <row r="646" spans="20:35" x14ac:dyDescent="0.25"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</row>
    <row r="647" spans="20:35" x14ac:dyDescent="0.25"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</row>
    <row r="648" spans="20:35" x14ac:dyDescent="0.25"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</row>
    <row r="649" spans="20:35" x14ac:dyDescent="0.25"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</row>
    <row r="650" spans="20:35" x14ac:dyDescent="0.25"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</row>
    <row r="651" spans="20:35" x14ac:dyDescent="0.25"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</row>
    <row r="652" spans="20:35" x14ac:dyDescent="0.25"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</row>
    <row r="653" spans="20:35" x14ac:dyDescent="0.25"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</row>
    <row r="654" spans="20:35" x14ac:dyDescent="0.25"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</row>
    <row r="655" spans="20:35" x14ac:dyDescent="0.25"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</row>
    <row r="656" spans="20:35" x14ac:dyDescent="0.25"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</row>
    <row r="657" spans="20:35" x14ac:dyDescent="0.25"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</row>
    <row r="658" spans="20:35" x14ac:dyDescent="0.25"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</row>
    <row r="659" spans="20:35" x14ac:dyDescent="0.25"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</row>
    <row r="660" spans="20:35" x14ac:dyDescent="0.25"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</row>
    <row r="661" spans="20:35" x14ac:dyDescent="0.25"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</row>
    <row r="662" spans="20:35" x14ac:dyDescent="0.25"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</row>
    <row r="663" spans="20:35" x14ac:dyDescent="0.25"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</row>
    <row r="664" spans="20:35" x14ac:dyDescent="0.25"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</row>
    <row r="665" spans="20:35" x14ac:dyDescent="0.25"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</row>
    <row r="666" spans="20:35" x14ac:dyDescent="0.25"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</row>
    <row r="667" spans="20:35" x14ac:dyDescent="0.25"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</row>
    <row r="668" spans="20:35" x14ac:dyDescent="0.25"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</row>
    <row r="669" spans="20:35" x14ac:dyDescent="0.25"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</row>
    <row r="670" spans="20:35" x14ac:dyDescent="0.25"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</row>
    <row r="671" spans="20:35" x14ac:dyDescent="0.25"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</row>
    <row r="672" spans="20:35" x14ac:dyDescent="0.25"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</row>
    <row r="673" spans="20:35" x14ac:dyDescent="0.25"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</row>
    <row r="674" spans="20:35" x14ac:dyDescent="0.25"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</row>
    <row r="675" spans="20:35" x14ac:dyDescent="0.25"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</row>
    <row r="676" spans="20:35" x14ac:dyDescent="0.25"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</row>
    <row r="677" spans="20:35" x14ac:dyDescent="0.25"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</row>
    <row r="678" spans="20:35" x14ac:dyDescent="0.25"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</row>
    <row r="679" spans="20:35" x14ac:dyDescent="0.25"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</row>
    <row r="680" spans="20:35" x14ac:dyDescent="0.25"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</row>
    <row r="681" spans="20:35" x14ac:dyDescent="0.25"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</row>
    <row r="682" spans="20:35" x14ac:dyDescent="0.25"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</row>
    <row r="683" spans="20:35" x14ac:dyDescent="0.25"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</row>
    <row r="684" spans="20:35" x14ac:dyDescent="0.25"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</row>
    <row r="685" spans="20:35" x14ac:dyDescent="0.25"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</row>
    <row r="686" spans="20:35" x14ac:dyDescent="0.25"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</row>
    <row r="687" spans="20:35" x14ac:dyDescent="0.25"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</row>
    <row r="688" spans="20:35" x14ac:dyDescent="0.25"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</row>
    <row r="689" spans="20:35" x14ac:dyDescent="0.25"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</row>
    <row r="690" spans="20:35" x14ac:dyDescent="0.25"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</row>
    <row r="691" spans="20:35" x14ac:dyDescent="0.25"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</row>
    <row r="692" spans="20:35" x14ac:dyDescent="0.25"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</row>
    <row r="693" spans="20:35" x14ac:dyDescent="0.25"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</row>
    <row r="694" spans="20:35" x14ac:dyDescent="0.25"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</row>
    <row r="695" spans="20:35" x14ac:dyDescent="0.25"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</row>
    <row r="696" spans="20:35" x14ac:dyDescent="0.25"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</row>
    <row r="697" spans="20:35" x14ac:dyDescent="0.25"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</row>
    <row r="698" spans="20:35" x14ac:dyDescent="0.25"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</row>
    <row r="699" spans="20:35" x14ac:dyDescent="0.25"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</row>
    <row r="700" spans="20:35" x14ac:dyDescent="0.25"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</row>
    <row r="701" spans="20:35" x14ac:dyDescent="0.25"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</row>
    <row r="702" spans="20:35" x14ac:dyDescent="0.25"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</row>
    <row r="703" spans="20:35" x14ac:dyDescent="0.25"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</row>
    <row r="704" spans="20:35" x14ac:dyDescent="0.25"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</row>
    <row r="705" spans="20:35" x14ac:dyDescent="0.25"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</row>
    <row r="706" spans="20:35" x14ac:dyDescent="0.25"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</row>
    <row r="707" spans="20:35" x14ac:dyDescent="0.25"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</row>
    <row r="708" spans="20:35" x14ac:dyDescent="0.25"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</row>
    <row r="709" spans="20:35" x14ac:dyDescent="0.25"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</row>
    <row r="710" spans="20:35" x14ac:dyDescent="0.25"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</row>
    <row r="711" spans="20:35" x14ac:dyDescent="0.25"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</row>
    <row r="712" spans="20:35" x14ac:dyDescent="0.25"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</row>
    <row r="713" spans="20:35" x14ac:dyDescent="0.25"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</row>
    <row r="714" spans="20:35" x14ac:dyDescent="0.25"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</row>
    <row r="715" spans="20:35" x14ac:dyDescent="0.25"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</row>
    <row r="716" spans="20:35" x14ac:dyDescent="0.25"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</row>
    <row r="717" spans="20:35" x14ac:dyDescent="0.25"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</row>
    <row r="718" spans="20:35" x14ac:dyDescent="0.25"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</row>
    <row r="719" spans="20:35" x14ac:dyDescent="0.25"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</row>
    <row r="720" spans="20:35" x14ac:dyDescent="0.25"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</row>
    <row r="721" spans="20:35" x14ac:dyDescent="0.25"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</row>
    <row r="722" spans="20:35" x14ac:dyDescent="0.25"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</row>
    <row r="723" spans="20:35" x14ac:dyDescent="0.25"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</row>
    <row r="724" spans="20:35" x14ac:dyDescent="0.25"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</row>
    <row r="725" spans="20:35" x14ac:dyDescent="0.25"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</row>
    <row r="726" spans="20:35" x14ac:dyDescent="0.25"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</row>
    <row r="727" spans="20:35" x14ac:dyDescent="0.25"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</row>
    <row r="728" spans="20:35" x14ac:dyDescent="0.25"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</row>
    <row r="729" spans="20:35" x14ac:dyDescent="0.25"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</row>
    <row r="730" spans="20:35" x14ac:dyDescent="0.25"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</row>
    <row r="731" spans="20:35" x14ac:dyDescent="0.25"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</row>
    <row r="732" spans="20:35" x14ac:dyDescent="0.25"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</row>
    <row r="733" spans="20:35" x14ac:dyDescent="0.25"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</row>
    <row r="734" spans="20:35" x14ac:dyDescent="0.25"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</row>
    <row r="735" spans="20:35" x14ac:dyDescent="0.25"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</row>
    <row r="736" spans="20:35" x14ac:dyDescent="0.25"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</row>
    <row r="737" spans="20:35" x14ac:dyDescent="0.25"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</row>
    <row r="738" spans="20:35" x14ac:dyDescent="0.25"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</row>
    <row r="739" spans="20:35" x14ac:dyDescent="0.25"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</row>
    <row r="740" spans="20:35" x14ac:dyDescent="0.25"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</row>
    <row r="741" spans="20:35" x14ac:dyDescent="0.25"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</row>
    <row r="742" spans="20:35" x14ac:dyDescent="0.25"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</row>
    <row r="743" spans="20:35" x14ac:dyDescent="0.25"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</row>
    <row r="744" spans="20:35" x14ac:dyDescent="0.25"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</row>
    <row r="745" spans="20:35" x14ac:dyDescent="0.25"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</row>
    <row r="746" spans="20:35" x14ac:dyDescent="0.25"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</row>
    <row r="747" spans="20:35" x14ac:dyDescent="0.25"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</row>
    <row r="748" spans="20:35" x14ac:dyDescent="0.25"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</row>
    <row r="749" spans="20:35" x14ac:dyDescent="0.25"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</row>
    <row r="750" spans="20:35" x14ac:dyDescent="0.25"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</row>
    <row r="751" spans="20:35" x14ac:dyDescent="0.25"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</row>
    <row r="752" spans="20:35" x14ac:dyDescent="0.25"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</row>
    <row r="753" spans="20:35" x14ac:dyDescent="0.25"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</row>
    <row r="754" spans="20:35" x14ac:dyDescent="0.25"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</row>
    <row r="755" spans="20:35" x14ac:dyDescent="0.25"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</row>
    <row r="756" spans="20:35" x14ac:dyDescent="0.25"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</row>
    <row r="757" spans="20:35" x14ac:dyDescent="0.25"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</row>
    <row r="758" spans="20:35" x14ac:dyDescent="0.25"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</row>
    <row r="759" spans="20:35" x14ac:dyDescent="0.25"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</row>
    <row r="760" spans="20:35" x14ac:dyDescent="0.25"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</row>
    <row r="761" spans="20:35" x14ac:dyDescent="0.25"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</row>
    <row r="762" spans="20:35" x14ac:dyDescent="0.25"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</row>
    <row r="763" spans="20:35" x14ac:dyDescent="0.25"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</row>
    <row r="764" spans="20:35" x14ac:dyDescent="0.25"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</row>
    <row r="765" spans="20:35" x14ac:dyDescent="0.25"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</row>
    <row r="766" spans="20:35" x14ac:dyDescent="0.25"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</row>
    <row r="767" spans="20:35" x14ac:dyDescent="0.25"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</row>
    <row r="768" spans="20:35" x14ac:dyDescent="0.25"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</row>
    <row r="769" spans="20:35" x14ac:dyDescent="0.25"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</row>
    <row r="770" spans="20:35" x14ac:dyDescent="0.25"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</row>
    <row r="771" spans="20:35" x14ac:dyDescent="0.25"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</row>
    <row r="772" spans="20:35" x14ac:dyDescent="0.25"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</row>
    <row r="773" spans="20:35" x14ac:dyDescent="0.25"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</row>
    <row r="774" spans="20:35" x14ac:dyDescent="0.25"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</row>
    <row r="775" spans="20:35" x14ac:dyDescent="0.25"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</row>
    <row r="776" spans="20:35" x14ac:dyDescent="0.25"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</row>
    <row r="777" spans="20:35" x14ac:dyDescent="0.25"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</row>
    <row r="778" spans="20:35" x14ac:dyDescent="0.25"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</row>
    <row r="779" spans="20:35" x14ac:dyDescent="0.25"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</row>
    <row r="780" spans="20:35" x14ac:dyDescent="0.25"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</row>
    <row r="781" spans="20:35" x14ac:dyDescent="0.25"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</row>
    <row r="782" spans="20:35" x14ac:dyDescent="0.25"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</row>
    <row r="783" spans="20:35" x14ac:dyDescent="0.25"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</row>
    <row r="784" spans="20:35" x14ac:dyDescent="0.25"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</row>
    <row r="785" spans="20:35" x14ac:dyDescent="0.25"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</row>
    <row r="786" spans="20:35" x14ac:dyDescent="0.25"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</row>
    <row r="787" spans="20:35" x14ac:dyDescent="0.25"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</row>
    <row r="788" spans="20:35" x14ac:dyDescent="0.25"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</row>
    <row r="789" spans="20:35" x14ac:dyDescent="0.25"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</row>
    <row r="790" spans="20:35" x14ac:dyDescent="0.25"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</row>
    <row r="791" spans="20:35" x14ac:dyDescent="0.25"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</row>
    <row r="792" spans="20:35" x14ac:dyDescent="0.25"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</row>
    <row r="793" spans="20:35" x14ac:dyDescent="0.25"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</row>
    <row r="794" spans="20:35" x14ac:dyDescent="0.25"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</row>
    <row r="795" spans="20:35" x14ac:dyDescent="0.25"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</row>
    <row r="796" spans="20:35" x14ac:dyDescent="0.25"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</row>
    <row r="797" spans="20:35" x14ac:dyDescent="0.25"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</row>
    <row r="798" spans="20:35" x14ac:dyDescent="0.25"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</row>
    <row r="799" spans="20:35" x14ac:dyDescent="0.25"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</row>
    <row r="800" spans="20:35" x14ac:dyDescent="0.25"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</row>
    <row r="801" spans="20:35" x14ac:dyDescent="0.25"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</row>
    <row r="802" spans="20:35" x14ac:dyDescent="0.25"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</row>
    <row r="803" spans="20:35" x14ac:dyDescent="0.25"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</row>
    <row r="804" spans="20:35" x14ac:dyDescent="0.25"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</row>
    <row r="805" spans="20:35" x14ac:dyDescent="0.25"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</row>
    <row r="806" spans="20:35" x14ac:dyDescent="0.25"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</row>
    <row r="807" spans="20:35" x14ac:dyDescent="0.25"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</row>
    <row r="808" spans="20:35" x14ac:dyDescent="0.25"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</row>
    <row r="809" spans="20:35" x14ac:dyDescent="0.25"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</row>
    <row r="810" spans="20:35" x14ac:dyDescent="0.25"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</row>
    <row r="811" spans="20:35" x14ac:dyDescent="0.25"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</row>
    <row r="812" spans="20:35" x14ac:dyDescent="0.25"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</row>
    <row r="813" spans="20:35" x14ac:dyDescent="0.25"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</row>
    <row r="814" spans="20:35" x14ac:dyDescent="0.25"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</row>
    <row r="815" spans="20:35" x14ac:dyDescent="0.25"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</row>
    <row r="816" spans="20:35" x14ac:dyDescent="0.25"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</row>
    <row r="817" spans="20:35" x14ac:dyDescent="0.25"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</row>
    <row r="818" spans="20:35" x14ac:dyDescent="0.25"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</row>
    <row r="819" spans="20:35" x14ac:dyDescent="0.25"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</row>
    <row r="820" spans="20:35" x14ac:dyDescent="0.25"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</row>
    <row r="821" spans="20:35" x14ac:dyDescent="0.25"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</row>
    <row r="822" spans="20:35" x14ac:dyDescent="0.25"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</row>
    <row r="823" spans="20:35" x14ac:dyDescent="0.25"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</row>
    <row r="824" spans="20:35" x14ac:dyDescent="0.25"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</row>
    <row r="825" spans="20:35" x14ac:dyDescent="0.25"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</row>
    <row r="826" spans="20:35" x14ac:dyDescent="0.25"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</row>
    <row r="827" spans="20:35" x14ac:dyDescent="0.25"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</row>
    <row r="828" spans="20:35" x14ac:dyDescent="0.25"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</row>
    <row r="829" spans="20:35" x14ac:dyDescent="0.25"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</row>
    <row r="830" spans="20:35" x14ac:dyDescent="0.25"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</row>
    <row r="831" spans="20:35" x14ac:dyDescent="0.25"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</row>
    <row r="832" spans="20:35" x14ac:dyDescent="0.25"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</row>
    <row r="833" spans="20:35" x14ac:dyDescent="0.25"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</row>
    <row r="834" spans="20:35" x14ac:dyDescent="0.25"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</row>
    <row r="835" spans="20:35" x14ac:dyDescent="0.25"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</row>
    <row r="836" spans="20:35" x14ac:dyDescent="0.25"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</row>
    <row r="837" spans="20:35" x14ac:dyDescent="0.25"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</row>
    <row r="838" spans="20:35" x14ac:dyDescent="0.25"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</row>
    <row r="839" spans="20:35" x14ac:dyDescent="0.25"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</row>
    <row r="840" spans="20:35" x14ac:dyDescent="0.25"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</row>
    <row r="841" spans="20:35" x14ac:dyDescent="0.25"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</row>
    <row r="842" spans="20:35" x14ac:dyDescent="0.25"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</row>
    <row r="843" spans="20:35" x14ac:dyDescent="0.25"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</row>
    <row r="844" spans="20:35" x14ac:dyDescent="0.25"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</row>
    <row r="845" spans="20:35" x14ac:dyDescent="0.25"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</row>
    <row r="846" spans="20:35" x14ac:dyDescent="0.25"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</row>
    <row r="847" spans="20:35" x14ac:dyDescent="0.25"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</row>
    <row r="848" spans="20:35" x14ac:dyDescent="0.25"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</row>
    <row r="849" spans="20:35" x14ac:dyDescent="0.25"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</row>
    <row r="850" spans="20:35" x14ac:dyDescent="0.25"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</row>
    <row r="851" spans="20:35" x14ac:dyDescent="0.25"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</row>
    <row r="852" spans="20:35" x14ac:dyDescent="0.25"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</row>
    <row r="853" spans="20:35" x14ac:dyDescent="0.25"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</row>
    <row r="854" spans="20:35" x14ac:dyDescent="0.25"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</row>
    <row r="855" spans="20:35" x14ac:dyDescent="0.25"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</row>
    <row r="856" spans="20:35" x14ac:dyDescent="0.25"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</row>
    <row r="857" spans="20:35" x14ac:dyDescent="0.25"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</row>
    <row r="858" spans="20:35" x14ac:dyDescent="0.25"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</row>
    <row r="859" spans="20:35" x14ac:dyDescent="0.25"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</row>
    <row r="860" spans="20:35" x14ac:dyDescent="0.25"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</row>
    <row r="861" spans="20:35" x14ac:dyDescent="0.25"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</row>
    <row r="862" spans="20:35" x14ac:dyDescent="0.25"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</row>
    <row r="863" spans="20:35" x14ac:dyDescent="0.25"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</row>
    <row r="864" spans="20:35" x14ac:dyDescent="0.25"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</row>
    <row r="865" spans="20:35" x14ac:dyDescent="0.25"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</row>
    <row r="866" spans="20:35" x14ac:dyDescent="0.25"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</row>
    <row r="867" spans="20:35" x14ac:dyDescent="0.25"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</row>
    <row r="868" spans="20:35" x14ac:dyDescent="0.25"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</row>
    <row r="869" spans="20:35" x14ac:dyDescent="0.25"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</row>
  </sheetData>
  <mergeCells count="9">
    <mergeCell ref="H19:K25"/>
    <mergeCell ref="A8:A9"/>
    <mergeCell ref="B8:B9"/>
    <mergeCell ref="C8:F8"/>
    <mergeCell ref="A1:F1"/>
    <mergeCell ref="A2:F2"/>
    <mergeCell ref="A3:F3"/>
    <mergeCell ref="A5:F5"/>
    <mergeCell ref="A6:F6"/>
  </mergeCells>
  <printOptions horizontalCentered="1"/>
  <pageMargins left="0.74803149606299213" right="0.74803149606299213" top="0.98425196850393704" bottom="0.98425196850393704" header="0" footer="0"/>
  <pageSetup scale="68" orientation="portrait" r:id="rId1"/>
  <headerFooter alignWithMargins="0"/>
  <rowBreaks count="1" manualBreakCount="1">
    <brk id="48" max="5" man="1"/>
  </rowBreaks>
  <ignoredErrors>
    <ignoredError sqref="B15 B67 B63 B61 B55 B51 B38 B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Cuadro_9 </vt:lpstr>
      <vt:lpstr>'Cuadro_9 '!Área_de_impresión</vt:lpstr>
      <vt:lpstr>'Cuadro_9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EDILSA VASQUEZ</cp:lastModifiedBy>
  <cp:lastPrinted>2025-08-11T21:34:49Z</cp:lastPrinted>
  <dcterms:created xsi:type="dcterms:W3CDTF">2022-02-04T15:06:37Z</dcterms:created>
  <dcterms:modified xsi:type="dcterms:W3CDTF">2025-08-12T14:51:03Z</dcterms:modified>
</cp:coreProperties>
</file>